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795" tabRatio="631" activeTab="2"/>
  </bookViews>
  <sheets>
    <sheet name="4c" sheetId="1" r:id="rId1"/>
    <sheet name="2a" sheetId="2" r:id="rId2"/>
    <sheet name="2c" sheetId="3" r:id="rId3"/>
  </sheets>
  <definedNames>
    <definedName name="_xlnm.Print_Area" localSheetId="1">'2a'!$A$1:$U$15</definedName>
    <definedName name="_xlnm.Print_Area" localSheetId="2">'2c'!$A$1:$V$22</definedName>
    <definedName name="_xlnm.Print_Area" localSheetId="0">'4c'!$A$1:$L$10</definedName>
    <definedName name="_xlnm.Print_Titles" localSheetId="1">'2a'!$6:$11</definedName>
    <definedName name="_xlnm.Print_Titles" localSheetId="2">'2c'!$6:$12</definedName>
  </definedNames>
  <calcPr fullCalcOnLoad="1"/>
</workbook>
</file>

<file path=xl/sharedStrings.xml><?xml version="1.0" encoding="utf-8"?>
<sst xmlns="http://schemas.openxmlformats.org/spreadsheetml/2006/main" count="129" uniqueCount="97">
  <si>
    <t>lương có mặt</t>
  </si>
  <si>
    <t>Trong đó</t>
  </si>
  <si>
    <t>cộng</t>
  </si>
  <si>
    <t>khoản phụ</t>
  </si>
  <si>
    <t>hút</t>
  </si>
  <si>
    <t>Nội dung</t>
  </si>
  <si>
    <t>Đơn vị: Triệu đồng</t>
  </si>
  <si>
    <t>Mức lương theo ngạch, bậc, chức vụ</t>
  </si>
  <si>
    <t>chức vụ</t>
  </si>
  <si>
    <t>A</t>
  </si>
  <si>
    <t>B</t>
  </si>
  <si>
    <t>Tổng cộng</t>
  </si>
  <si>
    <t>Phụ cấp vượt khung</t>
  </si>
  <si>
    <t>Chênh lệch Bảo hiểm thất nghiệp tăng thêm 1 tháng</t>
  </si>
  <si>
    <t xml:space="preserve">cấp  tính BHTN </t>
  </si>
  <si>
    <t>nộp BHTN</t>
  </si>
  <si>
    <t>p.cấp thâm niên nghề</t>
  </si>
  <si>
    <t>Phụ cấp chức vụ</t>
  </si>
  <si>
    <t>2</t>
  </si>
  <si>
    <t>STT</t>
  </si>
  <si>
    <t>NỘI DUNG</t>
  </si>
  <si>
    <t>Tổng các khoản phụ cấp tính BHTN</t>
  </si>
  <si>
    <t>CHỈ TIÊU</t>
  </si>
  <si>
    <t>HỌC PHÍ</t>
  </si>
  <si>
    <t>VIỆN PHÍ</t>
  </si>
  <si>
    <t xml:space="preserve">1% Bảo hiểm thất nghiệp </t>
  </si>
  <si>
    <t>5</t>
  </si>
  <si>
    <t>3</t>
  </si>
  <si>
    <t>1</t>
  </si>
  <si>
    <t>Tổng số đối tượng</t>
  </si>
  <si>
    <t>22=21*6T</t>
  </si>
  <si>
    <t>Thu của người lao động và người sử dụng lao động (2%) (đơn vị thuộc địa phương quản lý)</t>
  </si>
  <si>
    <t>KHÁC</t>
  </si>
  <si>
    <t>Biểu số 2a</t>
  </si>
  <si>
    <t>Phụ cấp khu vực</t>
  </si>
  <si>
    <t>Phụ cấp thâm niên nghề</t>
  </si>
  <si>
    <t>Phụ cấp thu hút</t>
  </si>
  <si>
    <t>Phụ cấp ưu đãi ngành</t>
  </si>
  <si>
    <t>Phụ cấp công tác lâu năm</t>
  </si>
  <si>
    <t>Phụ cấp trách nhiệm</t>
  </si>
  <si>
    <t>Phụ cấp công vụ</t>
  </si>
  <si>
    <t>Phụ cấp công tác Đảng, đoàn thể</t>
  </si>
  <si>
    <t>Phụ cấp khác</t>
  </si>
  <si>
    <t>Phụ cấp thâm niên vượt khung</t>
  </si>
  <si>
    <t>Sự nghiệp</t>
  </si>
  <si>
    <t>ĐVT: triệu đồng</t>
  </si>
  <si>
    <t xml:space="preserve"> </t>
  </si>
  <si>
    <t>BÁO CÁO NHU CẦU KINH PHÍ THỰC HIỆN MỨC LƯƠNG CƠ SỞ 1,8 TRIỆU ĐỒNG</t>
  </si>
  <si>
    <t>Biên chế được cấp thẩm quyền giao hoặc phê duyệt năm 2023</t>
  </si>
  <si>
    <t>Tổng số đối tượng có mặt đến 01/7/2023</t>
  </si>
  <si>
    <t>Phụ  cấp trách nhiệm</t>
  </si>
  <si>
    <t>7= 8 + …+19</t>
  </si>
  <si>
    <t>TỔNG CỘNG HỆ SỐ</t>
  </si>
  <si>
    <t>HỆ SỐ LƯƠNG, PHỤ CẤP, CÁC KHOẢN ĐÓNG GÓP THÁNG 7/2023</t>
  </si>
  <si>
    <t>Hệ số Lương theo ngạch bậc, chức vụ</t>
  </si>
  <si>
    <t>Tổng hệ số các khoản phụ cấp</t>
  </si>
  <si>
    <t>5 = 6 + 7 + 20</t>
  </si>
  <si>
    <t>21=5*0,31*6T</t>
  </si>
  <si>
    <t>Trong đó, hệ số:</t>
  </si>
  <si>
    <t>Hệ số Các khoản đóng góp BHXH, BHYT, BHTN, KPCĐ (2)</t>
  </si>
  <si>
    <t>NHU CẦU KINH PHÍ THỰC HIỆN LƯƠNG CƠ SỞ TỪ 1,49 TRĐ - 1,8 TRĐ (triệu đồng)</t>
  </si>
  <si>
    <t>QT thu BHTN 2022</t>
  </si>
  <si>
    <t>Biên chế được cấp có thẩm quyền giao hoặc phê duyệt năm 2023</t>
  </si>
  <si>
    <t>Tổng số đối tượng hưởng lương có mặt đến 01/7/2023 nộp BHTN</t>
  </si>
  <si>
    <t>Tổng QL, phụ cấp và BH thất nghiệp tháng 7/2023 theo NĐ …./2023//NĐ-CP</t>
  </si>
  <si>
    <t>Tổng QL, phụ cấp và BH thất nghiệp tháng 7/2023 theo NĐ 38/2019/NĐ-CP</t>
  </si>
  <si>
    <t>NHU CẦU KINH PHÍ THỰC HIỆN CCTL NĂM 2023</t>
  </si>
  <si>
    <t xml:space="preserve">TỔNG SỐ </t>
  </si>
  <si>
    <t>THỪA, THIẾU NGUỒN TẠI ĐƠN VỊ</t>
  </si>
  <si>
    <t>THỪA NGUỒN</t>
  </si>
  <si>
    <t>ĐỀ NGHỊ BỔ SUNG</t>
  </si>
  <si>
    <t>Biểu số 2c</t>
  </si>
  <si>
    <t>Nguồn còn dư năm 2022 chuyển sang</t>
  </si>
  <si>
    <t>Từ nguồn thu được để lại</t>
  </si>
  <si>
    <t>Từ nguồn NS cấp còn dư</t>
  </si>
  <si>
    <t>NGUỒN CCTL TẠI ĐƠN VỊ HÀNH CHÍNH, SỰ NGHIỆP</t>
  </si>
  <si>
    <t>Số thu kế hoạch năm 2023</t>
  </si>
  <si>
    <t>Biểu số 4c</t>
  </si>
  <si>
    <t>Chi cục QLCL NLS &amp; TS</t>
  </si>
  <si>
    <t>Hành chính</t>
  </si>
  <si>
    <t>Chi cục CN, Thú y &amp; TS</t>
  </si>
  <si>
    <t>Chi cục trồng trọt &amp; BVTV</t>
  </si>
  <si>
    <t>Trung tâm Khuyến nông</t>
  </si>
  <si>
    <t>trung tâm Giống và Vật tư nông nghiệp</t>
  </si>
  <si>
    <t>Nhu cầu thực hiện BHTN năm 2023</t>
  </si>
  <si>
    <t>BÁO CÁO NHU CẦU KINH PHÍ THỰC HIỆN BẢO HIỂM THẤT NGHIỆP THEO NGHỊ ĐỊNH 28/2015/NĐ-CP NĂM 2023</t>
  </si>
  <si>
    <t>12</t>
  </si>
  <si>
    <t>TỔNG HỢP NHU CẦU, NGUỒN THỰC HIỆN NGHỊ ĐỊNH 24/2023/NĐ-CP NĂM 2023 (MỨC LƯƠNG CƠ SỞ 1,8 TRIỆU ĐỒNG)</t>
  </si>
  <si>
    <t>1.1</t>
  </si>
  <si>
    <t>1.2</t>
  </si>
  <si>
    <t xml:space="preserve">Kế toán </t>
  </si>
  <si>
    <t>Phạm Thị Tú Anh</t>
  </si>
  <si>
    <t>Thủ trưởng đơn vị</t>
  </si>
  <si>
    <t>Trần Quang Duy</t>
  </si>
  <si>
    <t>Lâm Đồng, ngày       tháng       năm 2023</t>
  </si>
  <si>
    <t>Lâm Đồng, ngày 28 tháng 6 năm 2023</t>
  </si>
  <si>
    <t>(Kèm theo Văn bản số 364/TTBVTV-HCTH ngày 29/6/2023 của Chi cục Trồng trọt và BVTV tỉnh Lâm Đồng)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</si>
</sst>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(* #,##0_);_(* \(#,##0\);_(* &quot;-&quot;??_);_(@_)"/>
    <numFmt numFmtId="177" formatCode="0.000"/>
    <numFmt numFmtId="178" formatCode="_-* #,##0.00\ _€_-;\-* #,##0.00\ _€_-;_-* &quot;-&quot;??\ _€_-;_-@_-"/>
    <numFmt numFmtId="179" formatCode="#,##0_ ;[Red]\-#,##0\ "/>
    <numFmt numFmtId="180" formatCode="_-&quot;€&quot;* #,##0_-;\-&quot;€&quot;* #,##0_-;_-&quot;€&quot;* &quot;-&quot;_-;_-@_-"/>
    <numFmt numFmtId="181" formatCode="&quot;\&quot;#,##0.00;[Red]&quot;\&quot;&quot;\&quot;&quot;\&quot;&quot;\&quot;&quot;\&quot;&quot;\&quot;\-#,##0.00"/>
    <numFmt numFmtId="182" formatCode="&quot;\&quot;#,##0;[Red]&quot;\&quot;&quot;\&quot;\-#,##0"/>
    <numFmt numFmtId="183" formatCode="_-* #,##0\ &quot;€&quot;_-;\-* #,##0\ &quot;€&quot;_-;_-* &quot;-&quot;\ &quot;€&quot;_-;_-@_-"/>
    <numFmt numFmtId="184" formatCode="_ &quot;\&quot;* #,##0_ ;_ &quot;\&quot;* \-#,##0_ ;_ &quot;\&quot;* &quot;-&quot;_ ;_ @_ "/>
    <numFmt numFmtId="185" formatCode="_ &quot;\&quot;* #,##0.00_ ;_ &quot;\&quot;* \-#,##0.00_ ;_ &quot;\&quot;* &quot;-&quot;??_ ;_ @_ "/>
    <numFmt numFmtId="186" formatCode="_ * #,##0_ ;_ * \-#,##0_ ;_ * &quot;-&quot;_ ;_ @_ "/>
    <numFmt numFmtId="187" formatCode="_ * #,##0.00_ ;_ * \-#,##0.00_ ;_ * &quot;-&quot;??_ ;_ @_ "/>
    <numFmt numFmtId="188" formatCode="#,##0.0_);\(#,##0.0\)"/>
    <numFmt numFmtId="189" formatCode="_(* #,##0.0000_);_(* \(#,##0.0000\);_(* &quot;-&quot;??_);_(@_)"/>
    <numFmt numFmtId="190" formatCode="0.0%;[Red]\(0.0%\)"/>
    <numFmt numFmtId="191" formatCode="_ * #,##0.00_)&quot;£&quot;_ ;_ * \(#,##0.00\)&quot;£&quot;_ ;_ * &quot;-&quot;??_)&quot;£&quot;_ ;_ @_ "/>
    <numFmt numFmtId="192" formatCode="_-&quot;$&quot;* #,##0.00_-;\-&quot;$&quot;* #,##0.00_-;_-&quot;$&quot;* &quot;-&quot;??_-;_-@_-"/>
    <numFmt numFmtId="193" formatCode="0.0%;\(0.0%\)"/>
    <numFmt numFmtId="194" formatCode="0.000_)"/>
    <numFmt numFmtId="195" formatCode="&quot;C&quot;#,##0.00_);\(&quot;C&quot;#,##0.00\)"/>
    <numFmt numFmtId="196" formatCode="_ &quot;\&quot;* #,##0.00_ ;_ &quot;\&quot;* &quot;\&quot;&quot;\&quot;&quot;\&quot;&quot;\&quot;&quot;\&quot;&quot;\&quot;&quot;\&quot;&quot;\&quot;&quot;\&quot;\-#,##0.00_ ;_ &quot;\&quot;* &quot;-&quot;??_ ;_ @_ "/>
    <numFmt numFmtId="197" formatCode="&quot;C&quot;#,##0_);\(&quot;C&quot;#,##0\)"/>
    <numFmt numFmtId="198" formatCode="&quot;$&quot;\ \ \ \ #,##0_);\(&quot;$&quot;\ \ \ #,##0\)"/>
    <numFmt numFmtId="199" formatCode="&quot;$&quot;\ \ \ \ \ #,##0_);\(&quot;$&quot;\ \ \ \ \ #,##0\)"/>
    <numFmt numFmtId="200" formatCode="&quot;C&quot;#,##0_);[Red]\(&quot;C&quot;#,##0\)"/>
    <numFmt numFmtId="201" formatCode="#,###;\-#,###;&quot;&quot;;_(@_)"/>
    <numFmt numFmtId="202" formatCode="#,##0\ &quot;$&quot;_);[Red]\(#,##0\ &quot;$&quot;\)"/>
    <numFmt numFmtId="203" formatCode="&quot;$&quot;###,0&quot;.&quot;00_);[Red]\(&quot;$&quot;###,0&quot;.&quot;00\)"/>
    <numFmt numFmtId="204" formatCode="&quot;\&quot;#,##0;[Red]\-&quot;\&quot;#,##0"/>
    <numFmt numFmtId="205" formatCode="&quot;\&quot;#,##0.00;\-&quot;\&quot;#,##0.00"/>
    <numFmt numFmtId="206" formatCode="#,##0.000_);\(#,##0.000\)"/>
    <numFmt numFmtId="207" formatCode="&quot;\&quot;#,##0.00;[Red]&quot;\&quot;\-#,##0.00"/>
    <numFmt numFmtId="208" formatCode="&quot;\&quot;#,##0;[Red]&quot;\&quot;\-#,##0"/>
    <numFmt numFmtId="209" formatCode="_-&quot;$&quot;* #,##0_-;\-&quot;$&quot;* #,##0_-;_-&quot;$&quot;* &quot;-&quot;_-;_-@_-"/>
    <numFmt numFmtId="210" formatCode="_-* #,##0.000_-;\-* #,##0.000_-;_-* &quot;-&quot;??_-;_-@_-"/>
    <numFmt numFmtId="211" formatCode="_-* #,##0_-;\-* #,##0_-;_-* &quot;-&quot;??_-;_-@_-"/>
    <numFmt numFmtId="212" formatCode="_(* #,##0.000_);_(* \(#,##0.000\);_(* &quot;-&quot;??_);_(@_)"/>
    <numFmt numFmtId="213" formatCode="_-* #,##0.0_-;\-* #,##0.0_-;_-* &quot;-&quot;??_-;_-@_-"/>
    <numFmt numFmtId="214" formatCode="_-* #,##0.0000_-;\-* #,##0.0000_-;_-* &quot;-&quot;??_-;_-@_-"/>
    <numFmt numFmtId="215" formatCode="_-* #,##0.00000_-;\-* #,##0.00000_-;_-* &quot;-&quot;??_-;_-@_-"/>
    <numFmt numFmtId="216" formatCode="_-* #,##0.000000_-;\-* #,##0.000000_-;_-* &quot;-&quot;??_-;_-@_-"/>
    <numFmt numFmtId="217" formatCode="_-* #,##0.0000000_-;\-* #,##0.0000000_-;_-* &quot;-&quot;??_-;_-@_-"/>
    <numFmt numFmtId="218" formatCode="_(* #,##0.000000_);_(* \(#,##0.000000\);_(* &quot;-&quot;??????_);_(@_)"/>
    <numFmt numFmtId="219" formatCode="_(* #,##0.00000_);_(* \(#,##0.00000\);_(* &quot;-&quot;??_);_(@_)"/>
    <numFmt numFmtId="220" formatCode="#,##0.0"/>
    <numFmt numFmtId="221" formatCode="#,##0.000"/>
    <numFmt numFmtId="222" formatCode="#,##0.0000"/>
    <numFmt numFmtId="223" formatCode="#,##0.00000"/>
  </numFmts>
  <fonts count="130">
    <font>
      <sz val="12"/>
      <name val=".VnArial Narrow"/>
      <family val="0"/>
    </font>
    <font>
      <sz val="13"/>
      <name val=".VnTime"/>
      <family val="2"/>
    </font>
    <font>
      <sz val="10"/>
      <name val="Arial"/>
      <family val="2"/>
    </font>
    <font>
      <sz val="12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u val="single"/>
      <sz val="10.2"/>
      <color indexed="12"/>
      <name val=".VnArial Narrow"/>
      <family val="0"/>
    </font>
    <font>
      <u val="single"/>
      <sz val="10.2"/>
      <color indexed="36"/>
      <name val=".VnArial Narrow"/>
      <family val="0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name val="?? ??"/>
      <family val="1"/>
    </font>
    <font>
      <sz val="14"/>
      <name val="??"/>
      <family val="3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0"/>
      <name val="VNI-Times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11"/>
      <name val="VNI-Aptima"/>
      <family val="0"/>
    </font>
    <font>
      <sz val="12"/>
      <name val="???"/>
      <family val="0"/>
    </font>
    <font>
      <sz val="14"/>
      <name val="VnTime"/>
      <family val="0"/>
    </font>
    <font>
      <sz val="12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±¼¸²Ã¼"/>
      <family val="3"/>
    </font>
    <font>
      <sz val="12"/>
      <name val="¹UAAA¼"/>
      <family val="3"/>
    </font>
    <font>
      <sz val="11"/>
      <name val="±¼¸²Ã¼"/>
      <family val="3"/>
    </font>
    <font>
      <sz val="8"/>
      <name val="Times New Roman"/>
      <family val="1"/>
    </font>
    <font>
      <sz val="12"/>
      <name val="Tms Rmn"/>
      <family val="0"/>
    </font>
    <font>
      <sz val="11"/>
      <name val="µ¸¿ò"/>
      <family val="0"/>
    </font>
    <font>
      <sz val="12"/>
      <name val="µ¸¿òÃ¼"/>
      <family val="3"/>
    </font>
    <font>
      <sz val="10"/>
      <name val="±¼¸²A¼"/>
      <family val="3"/>
    </font>
    <font>
      <sz val="10"/>
      <name val="Helv"/>
      <family val="0"/>
    </font>
    <font>
      <b/>
      <sz val="10"/>
      <name val="Helv"/>
      <family val="0"/>
    </font>
    <font>
      <sz val="11"/>
      <name val="Tms Rmn"/>
      <family val="0"/>
    </font>
    <font>
      <sz val="10"/>
      <name val="MS Serif"/>
      <family val="1"/>
    </font>
    <font>
      <sz val="10"/>
      <name val=".VnArial"/>
      <family val="2"/>
    </font>
    <font>
      <sz val="10"/>
      <name val="Arial CE"/>
      <family val="0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b/>
      <sz val="11"/>
      <name val="Helv"/>
      <family val="0"/>
    </font>
    <font>
      <sz val="10"/>
      <name val=".VnTime"/>
      <family val="2"/>
    </font>
    <font>
      <sz val="12"/>
      <name val="Arial"/>
      <family val="2"/>
    </font>
    <font>
      <sz val="7"/>
      <name val="Small Fonts"/>
      <family val="2"/>
    </font>
    <font>
      <b/>
      <sz val="11"/>
      <name val="Arial"/>
      <family val="2"/>
    </font>
    <font>
      <sz val="12"/>
      <name val="Helv"/>
      <family val="0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8"/>
      <name val="Tms Rmn"/>
      <family val="0"/>
    </font>
    <font>
      <b/>
      <sz val="8"/>
      <color indexed="8"/>
      <name val="Helv"/>
      <family val="0"/>
    </font>
    <font>
      <b/>
      <sz val="13"/>
      <color indexed="8"/>
      <name val=".VnTimeH"/>
      <family val="2"/>
    </font>
    <font>
      <b/>
      <sz val="8"/>
      <name val="VN Helvetica"/>
      <family val="0"/>
    </font>
    <font>
      <sz val="9"/>
      <name val=".VnTime"/>
      <family val="2"/>
    </font>
    <font>
      <b/>
      <sz val="12"/>
      <name val=".VnTime"/>
      <family val="2"/>
    </font>
    <font>
      <b/>
      <sz val="10"/>
      <name val="VN AvantGBook"/>
      <family val="0"/>
    </font>
    <font>
      <b/>
      <sz val="16"/>
      <name val=".VnTime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1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6" fontId="22" fillId="0" borderId="0" applyFont="0" applyFill="0" applyBorder="0" applyAlignment="0" applyProtection="0"/>
    <xf numFmtId="0" fontId="3" fillId="0" borderId="0">
      <alignment vertical="center"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>
      <alignment/>
      <protection/>
    </xf>
    <xf numFmtId="0" fontId="2" fillId="0" borderId="0" applyNumberForma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5" fillId="0" borderId="0">
      <alignment/>
      <protection/>
    </xf>
    <xf numFmtId="175" fontId="17" fillId="0" borderId="0" applyFont="0" applyFill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183" fontId="24" fillId="0" borderId="0" applyFont="0" applyFill="0" applyBorder="0" applyAlignment="0" applyProtection="0"/>
    <xf numFmtId="18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1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7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27" fillId="0" borderId="0">
      <alignment/>
      <protection/>
    </xf>
    <xf numFmtId="167" fontId="18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4" fontId="28" fillId="0" borderId="0" applyFont="0" applyFill="0" applyBorder="0" applyAlignment="0" applyProtection="0"/>
    <xf numFmtId="1" fontId="29" fillId="0" borderId="1" applyBorder="0" applyAlignment="0">
      <protection/>
    </xf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2" borderId="0">
      <alignment/>
      <protection/>
    </xf>
    <xf numFmtId="0" fontId="17" fillId="0" borderId="0">
      <alignment/>
      <protection/>
    </xf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32" fillId="2" borderId="0">
      <alignment/>
      <protection/>
    </xf>
    <xf numFmtId="0" fontId="33" fillId="0" borderId="0">
      <alignment wrapText="1"/>
      <protection/>
    </xf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2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184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37" fillId="0" borderId="0">
      <alignment horizontal="center" wrapText="1"/>
      <protection locked="0"/>
    </xf>
    <xf numFmtId="186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86" fontId="36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36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14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177" fontId="2" fillId="0" borderId="0" applyFill="0" applyBorder="0" applyAlignment="0">
      <protection/>
    </xf>
    <xf numFmtId="188" fontId="42" fillId="0" borderId="0" applyFill="0" applyBorder="0" applyAlignment="0">
      <protection/>
    </xf>
    <xf numFmtId="189" fontId="42" fillId="0" borderId="0" applyFill="0" applyBorder="0" applyAlignment="0">
      <protection/>
    </xf>
    <xf numFmtId="190" fontId="42" fillId="0" borderId="0" applyFill="0" applyBorder="0" applyAlignment="0">
      <protection/>
    </xf>
    <xf numFmtId="191" fontId="2" fillId="0" borderId="0" applyFill="0" applyBorder="0" applyAlignment="0">
      <protection/>
    </xf>
    <xf numFmtId="192" fontId="42" fillId="0" borderId="0" applyFill="0" applyBorder="0" applyAlignment="0">
      <protection/>
    </xf>
    <xf numFmtId="193" fontId="42" fillId="0" borderId="0" applyFill="0" applyBorder="0" applyAlignment="0">
      <protection/>
    </xf>
    <xf numFmtId="188" fontId="42" fillId="0" borderId="0" applyFill="0" applyBorder="0" applyAlignment="0">
      <protection/>
    </xf>
    <xf numFmtId="0" fontId="115" fillId="28" borderId="2" applyNumberFormat="0" applyAlignment="0" applyProtection="0"/>
    <xf numFmtId="0" fontId="43" fillId="0" borderId="0">
      <alignment/>
      <protection/>
    </xf>
    <xf numFmtId="0" fontId="116" fillId="29" borderId="3" applyNumberFormat="0" applyAlignment="0" applyProtection="0"/>
    <xf numFmtId="176" fontId="46" fillId="0" borderId="0" applyFont="0" applyFill="0" applyBorder="0" applyAlignment="0" applyProtection="0"/>
    <xf numFmtId="169" fontId="0" fillId="0" borderId="0" applyFont="0" applyFill="0" applyBorder="0" applyAlignment="0" applyProtection="0"/>
    <xf numFmtId="194" fontId="44" fillId="0" borderId="0">
      <alignment/>
      <protection/>
    </xf>
    <xf numFmtId="194" fontId="44" fillId="0" borderId="0">
      <alignment/>
      <protection/>
    </xf>
    <xf numFmtId="194" fontId="44" fillId="0" borderId="0">
      <alignment/>
      <protection/>
    </xf>
    <xf numFmtId="194" fontId="44" fillId="0" borderId="0">
      <alignment/>
      <protection/>
    </xf>
    <xf numFmtId="194" fontId="44" fillId="0" borderId="0">
      <alignment/>
      <protection/>
    </xf>
    <xf numFmtId="194" fontId="44" fillId="0" borderId="0">
      <alignment/>
      <protection/>
    </xf>
    <xf numFmtId="194" fontId="44" fillId="0" borderId="0">
      <alignment/>
      <protection/>
    </xf>
    <xf numFmtId="194" fontId="44" fillId="0" borderId="0">
      <alignment/>
      <protection/>
    </xf>
    <xf numFmtId="167" fontId="0" fillId="0" borderId="0" applyFont="0" applyFill="0" applyBorder="0" applyAlignment="0" applyProtection="0"/>
    <xf numFmtId="41" fontId="112" fillId="0" borderId="0" applyFont="0" applyFill="0" applyBorder="0" applyAlignment="0" applyProtection="0"/>
    <xf numFmtId="192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25" fillId="0" borderId="0">
      <alignment/>
      <protection/>
    </xf>
    <xf numFmtId="3" fontId="2" fillId="0" borderId="0" applyFont="0" applyFill="0" applyBorder="0" applyAlignment="0" applyProtection="0"/>
    <xf numFmtId="0" fontId="45" fillId="0" borderId="0" applyNumberFormat="0" applyAlignment="0"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8" fontId="42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25" fillId="0" borderId="0">
      <alignment/>
      <protection/>
    </xf>
    <xf numFmtId="0" fontId="2" fillId="0" borderId="0" applyFont="0" applyFill="0" applyBorder="0" applyAlignment="0" applyProtection="0"/>
    <xf numFmtId="14" fontId="26" fillId="0" borderId="0" applyFill="0" applyBorder="0" applyAlignment="0">
      <protection/>
    </xf>
    <xf numFmtId="198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200" fontId="25" fillId="0" borderId="0">
      <alignment/>
      <protection/>
    </xf>
    <xf numFmtId="167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92" fontId="42" fillId="0" borderId="0" applyFill="0" applyBorder="0" applyAlignment="0">
      <protection/>
    </xf>
    <xf numFmtId="188" fontId="42" fillId="0" borderId="0" applyFill="0" applyBorder="0" applyAlignment="0">
      <protection/>
    </xf>
    <xf numFmtId="192" fontId="42" fillId="0" borderId="0" applyFill="0" applyBorder="0" applyAlignment="0">
      <protection/>
    </xf>
    <xf numFmtId="193" fontId="42" fillId="0" borderId="0" applyFill="0" applyBorder="0" applyAlignment="0">
      <protection/>
    </xf>
    <xf numFmtId="188" fontId="42" fillId="0" borderId="0" applyFill="0" applyBorder="0" applyAlignment="0">
      <protection/>
    </xf>
    <xf numFmtId="0" fontId="48" fillId="0" borderId="0" applyNumberFormat="0" applyAlignment="0">
      <protection/>
    </xf>
    <xf numFmtId="0" fontId="26" fillId="0" borderId="0">
      <alignment/>
      <protection/>
    </xf>
    <xf numFmtId="0" fontId="11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9" fillId="30" borderId="0" applyNumberFormat="0" applyBorder="0" applyAlignment="0" applyProtection="0"/>
    <xf numFmtId="38" fontId="49" fillId="31" borderId="0" applyNumberFormat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50" fillId="32" borderId="0">
      <alignment/>
      <protection/>
    </xf>
    <xf numFmtId="0" fontId="51" fillId="0" borderId="0">
      <alignment horizontal="left"/>
      <protection/>
    </xf>
    <xf numFmtId="0" fontId="52" fillId="0" borderId="4" applyNumberFormat="0" applyAlignment="0" applyProtection="0"/>
    <xf numFmtId="0" fontId="52" fillId="0" borderId="5">
      <alignment horizontal="left" vertical="center"/>
      <protection/>
    </xf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2" fillId="0" borderId="8" applyNumberFormat="0" applyFill="0" applyAlignment="0" applyProtection="0"/>
    <xf numFmtId="0" fontId="122" fillId="0" borderId="0" applyNumberFormat="0" applyFill="0" applyBorder="0" applyAlignment="0" applyProtection="0"/>
    <xf numFmtId="0" fontId="53" fillId="0" borderId="0" applyProtection="0">
      <alignment/>
    </xf>
    <xf numFmtId="0" fontId="52" fillId="0" borderId="0" applyProtection="0">
      <alignment/>
    </xf>
    <xf numFmtId="0" fontId="54" fillId="0" borderId="9">
      <alignment horizontal="center"/>
      <protection/>
    </xf>
    <xf numFmtId="0" fontId="54" fillId="0" borderId="0">
      <alignment horizontal="center"/>
      <protection/>
    </xf>
    <xf numFmtId="5" fontId="55" fillId="33" borderId="1" applyNumberFormat="0" applyAlignment="0">
      <protection/>
    </xf>
    <xf numFmtId="49" fontId="56" fillId="0" borderId="1">
      <alignment vertical="center"/>
      <protection/>
    </xf>
    <xf numFmtId="0" fontId="6" fillId="0" borderId="0" applyNumberFormat="0" applyFill="0" applyBorder="0" applyAlignment="0" applyProtection="0"/>
    <xf numFmtId="175" fontId="24" fillId="0" borderId="0" applyFont="0" applyFill="0" applyBorder="0" applyAlignment="0" applyProtection="0"/>
    <xf numFmtId="0" fontId="123" fillId="34" borderId="2" applyNumberFormat="0" applyAlignment="0" applyProtection="0"/>
    <xf numFmtId="10" fontId="49" fillId="31" borderId="1" applyNumberFormat="0" applyBorder="0" applyAlignment="0" applyProtection="0"/>
    <xf numFmtId="0" fontId="17" fillId="0" borderId="0">
      <alignment/>
      <protection/>
    </xf>
    <xf numFmtId="0" fontId="25" fillId="0" borderId="0">
      <alignment/>
      <protection/>
    </xf>
    <xf numFmtId="192" fontId="42" fillId="0" borderId="0" applyFill="0" applyBorder="0" applyAlignment="0">
      <protection/>
    </xf>
    <xf numFmtId="188" fontId="42" fillId="0" borderId="0" applyFill="0" applyBorder="0" applyAlignment="0">
      <protection/>
    </xf>
    <xf numFmtId="192" fontId="42" fillId="0" borderId="0" applyFill="0" applyBorder="0" applyAlignment="0">
      <protection/>
    </xf>
    <xf numFmtId="193" fontId="42" fillId="0" borderId="0" applyFill="0" applyBorder="0" applyAlignment="0">
      <protection/>
    </xf>
    <xf numFmtId="188" fontId="42" fillId="0" borderId="0" applyFill="0" applyBorder="0" applyAlignment="0">
      <protection/>
    </xf>
    <xf numFmtId="0" fontId="124" fillId="0" borderId="10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7" fillId="0" borderId="9">
      <alignment/>
      <protection/>
    </xf>
    <xf numFmtId="179" fontId="58" fillId="0" borderId="11">
      <alignment/>
      <protection/>
    </xf>
    <xf numFmtId="202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59" fillId="0" borderId="0" applyNumberFormat="0" applyFont="0" applyFill="0" applyAlignment="0">
      <protection/>
    </xf>
    <xf numFmtId="0" fontId="125" fillId="35" borderId="0" applyNumberFormat="0" applyBorder="0" applyAlignment="0" applyProtection="0"/>
    <xf numFmtId="0" fontId="13" fillId="0" borderId="0">
      <alignment/>
      <protection/>
    </xf>
    <xf numFmtId="37" fontId="6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112" fillId="0" borderId="0">
      <alignment/>
      <protection/>
    </xf>
    <xf numFmtId="0" fontId="17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47" fillId="0" borderId="0">
      <alignment/>
      <protection/>
    </xf>
    <xf numFmtId="0" fontId="0" fillId="36" borderId="12" applyNumberFormat="0" applyFon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6" fillId="28" borderId="13" applyNumberFormat="0" applyAlignment="0" applyProtection="0"/>
    <xf numFmtId="14" fontId="3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1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5" fillId="0" borderId="14" applyNumberFormat="0" applyBorder="0">
      <alignment/>
      <protection/>
    </xf>
    <xf numFmtId="192" fontId="42" fillId="0" borderId="0" applyFill="0" applyBorder="0" applyAlignment="0">
      <protection/>
    </xf>
    <xf numFmtId="188" fontId="42" fillId="0" borderId="0" applyFill="0" applyBorder="0" applyAlignment="0">
      <protection/>
    </xf>
    <xf numFmtId="192" fontId="42" fillId="0" borderId="0" applyFill="0" applyBorder="0" applyAlignment="0">
      <protection/>
    </xf>
    <xf numFmtId="193" fontId="42" fillId="0" borderId="0" applyFill="0" applyBorder="0" applyAlignment="0">
      <protection/>
    </xf>
    <xf numFmtId="188" fontId="42" fillId="0" borderId="0" applyFill="0" applyBorder="0" applyAlignment="0">
      <protection/>
    </xf>
    <xf numFmtId="0" fontId="62" fillId="0" borderId="0">
      <alignment/>
      <protection/>
    </xf>
    <xf numFmtId="0" fontId="25" fillId="0" borderId="0" applyNumberFormat="0" applyFont="0" applyFill="0" applyBorder="0" applyAlignment="0" applyProtection="0"/>
    <xf numFmtId="0" fontId="63" fillId="0" borderId="9">
      <alignment horizontal="center"/>
      <protection/>
    </xf>
    <xf numFmtId="0" fontId="64" fillId="37" borderId="0" applyNumberFormat="0" applyFont="0" applyBorder="0" applyAlignment="0">
      <protection/>
    </xf>
    <xf numFmtId="14" fontId="65" fillId="0" borderId="0" applyNumberFormat="0" applyFill="0" applyBorder="0" applyAlignment="0" applyProtection="0"/>
    <xf numFmtId="175" fontId="24" fillId="0" borderId="0" applyFont="0" applyFill="0" applyBorder="0" applyAlignment="0" applyProtection="0"/>
    <xf numFmtId="4" fontId="66" fillId="38" borderId="15" applyNumberFormat="0" applyProtection="0">
      <alignment vertical="center"/>
    </xf>
    <xf numFmtId="4" fontId="67" fillId="38" borderId="15" applyNumberFormat="0" applyProtection="0">
      <alignment vertical="center"/>
    </xf>
    <xf numFmtId="4" fontId="68" fillId="38" borderId="15" applyNumberFormat="0" applyProtection="0">
      <alignment horizontal="left" vertical="center" indent="1"/>
    </xf>
    <xf numFmtId="4" fontId="68" fillId="39" borderId="0" applyNumberFormat="0" applyProtection="0">
      <alignment horizontal="left" vertical="center" indent="1"/>
    </xf>
    <xf numFmtId="4" fontId="68" fillId="40" borderId="15" applyNumberFormat="0" applyProtection="0">
      <alignment horizontal="right" vertical="center"/>
    </xf>
    <xf numFmtId="4" fontId="68" fillId="41" borderId="15" applyNumberFormat="0" applyProtection="0">
      <alignment horizontal="right" vertical="center"/>
    </xf>
    <xf numFmtId="4" fontId="68" fillId="42" borderId="15" applyNumberFormat="0" applyProtection="0">
      <alignment horizontal="right" vertical="center"/>
    </xf>
    <xf numFmtId="4" fontId="68" fillId="43" borderId="15" applyNumberFormat="0" applyProtection="0">
      <alignment horizontal="right" vertical="center"/>
    </xf>
    <xf numFmtId="4" fontId="68" fillId="44" borderId="15" applyNumberFormat="0" applyProtection="0">
      <alignment horizontal="right" vertical="center"/>
    </xf>
    <xf numFmtId="4" fontId="68" fillId="45" borderId="15" applyNumberFormat="0" applyProtection="0">
      <alignment horizontal="right" vertical="center"/>
    </xf>
    <xf numFmtId="4" fontId="68" fillId="46" borderId="15" applyNumberFormat="0" applyProtection="0">
      <alignment horizontal="right" vertical="center"/>
    </xf>
    <xf numFmtId="4" fontId="68" fillId="47" borderId="15" applyNumberFormat="0" applyProtection="0">
      <alignment horizontal="right" vertical="center"/>
    </xf>
    <xf numFmtId="4" fontId="68" fillId="48" borderId="15" applyNumberFormat="0" applyProtection="0">
      <alignment horizontal="right" vertical="center"/>
    </xf>
    <xf numFmtId="4" fontId="66" fillId="49" borderId="16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66" fillId="39" borderId="0" applyNumberFormat="0" applyProtection="0">
      <alignment horizontal="left" vertical="center" indent="1"/>
    </xf>
    <xf numFmtId="4" fontId="68" fillId="50" borderId="15" applyNumberFormat="0" applyProtection="0">
      <alignment horizontal="right" vertical="center"/>
    </xf>
    <xf numFmtId="4" fontId="26" fillId="50" borderId="0" applyNumberFormat="0" applyProtection="0">
      <alignment horizontal="left" vertical="center" indent="1"/>
    </xf>
    <xf numFmtId="4" fontId="26" fillId="39" borderId="0" applyNumberFormat="0" applyProtection="0">
      <alignment horizontal="left" vertical="center" indent="1"/>
    </xf>
    <xf numFmtId="4" fontId="68" fillId="51" borderId="15" applyNumberFormat="0" applyProtection="0">
      <alignment vertical="center"/>
    </xf>
    <xf numFmtId="4" fontId="69" fillId="51" borderId="15" applyNumberFormat="0" applyProtection="0">
      <alignment vertical="center"/>
    </xf>
    <xf numFmtId="4" fontId="66" fillId="50" borderId="17" applyNumberFormat="0" applyProtection="0">
      <alignment horizontal="left" vertical="center" indent="1"/>
    </xf>
    <xf numFmtId="4" fontId="68" fillId="51" borderId="15" applyNumberFormat="0" applyProtection="0">
      <alignment horizontal="right" vertical="center"/>
    </xf>
    <xf numFmtId="4" fontId="69" fillId="51" borderId="15" applyNumberFormat="0" applyProtection="0">
      <alignment horizontal="right" vertical="center"/>
    </xf>
    <xf numFmtId="4" fontId="66" fillId="50" borderId="15" applyNumberFormat="0" applyProtection="0">
      <alignment horizontal="left" vertical="center" indent="1"/>
    </xf>
    <xf numFmtId="4" fontId="70" fillId="33" borderId="17" applyNumberFormat="0" applyProtection="0">
      <alignment horizontal="left" vertical="center" indent="1"/>
    </xf>
    <xf numFmtId="4" fontId="71" fillId="51" borderId="15" applyNumberFormat="0" applyProtection="0">
      <alignment horizontal="right" vertical="center"/>
    </xf>
    <xf numFmtId="0" fontId="64" fillId="1" borderId="5" applyNumberFormat="0" applyFont="0" applyAlignment="0">
      <protection/>
    </xf>
    <xf numFmtId="0" fontId="72" fillId="0" borderId="0" applyNumberFormat="0" applyFill="0" applyBorder="0" applyAlignment="0">
      <protection/>
    </xf>
    <xf numFmtId="0" fontId="73" fillId="0" borderId="18" applyNumberFormat="0" applyFill="0" applyBorder="0" applyAlignment="0" applyProtection="0"/>
    <xf numFmtId="18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57" fillId="0" borderId="0">
      <alignment/>
      <protection/>
    </xf>
    <xf numFmtId="40" fontId="74" fillId="0" borderId="0" applyBorder="0">
      <alignment horizontal="right"/>
      <protection/>
    </xf>
    <xf numFmtId="173" fontId="1" fillId="0" borderId="19">
      <alignment horizontal="right" vertical="center"/>
      <protection/>
    </xf>
    <xf numFmtId="173" fontId="1" fillId="0" borderId="19">
      <alignment horizontal="right" vertical="center"/>
      <protection/>
    </xf>
    <xf numFmtId="173" fontId="1" fillId="0" borderId="19">
      <alignment horizontal="right" vertical="center"/>
      <protection/>
    </xf>
    <xf numFmtId="173" fontId="1" fillId="0" borderId="19">
      <alignment horizontal="right" vertical="center"/>
      <protection/>
    </xf>
    <xf numFmtId="173" fontId="1" fillId="0" borderId="19">
      <alignment horizontal="right" vertical="center"/>
      <protection/>
    </xf>
    <xf numFmtId="173" fontId="1" fillId="0" borderId="19">
      <alignment horizontal="right" vertical="center"/>
      <protection/>
    </xf>
    <xf numFmtId="49" fontId="26" fillId="0" borderId="0" applyFill="0" applyBorder="0" applyAlignment="0">
      <protection/>
    </xf>
    <xf numFmtId="170" fontId="2" fillId="0" borderId="0" applyFill="0" applyBorder="0" applyAlignment="0">
      <protection/>
    </xf>
    <xf numFmtId="171" fontId="2" fillId="0" borderId="0" applyFill="0" applyBorder="0" applyAlignment="0">
      <protection/>
    </xf>
    <xf numFmtId="174" fontId="1" fillId="0" borderId="19">
      <alignment horizontal="center"/>
      <protection/>
    </xf>
    <xf numFmtId="174" fontId="1" fillId="0" borderId="19">
      <alignment horizontal="center"/>
      <protection/>
    </xf>
    <xf numFmtId="0" fontId="61" fillId="0" borderId="0" applyNumberFormat="0" applyFill="0" applyBorder="0" applyAlignment="0" applyProtection="0"/>
    <xf numFmtId="3" fontId="75" fillId="0" borderId="20" applyNumberFormat="0" applyBorder="0" applyAlignment="0">
      <protection/>
    </xf>
    <xf numFmtId="0" fontId="127" fillId="0" borderId="0" applyNumberFormat="0" applyFill="0" applyBorder="0" applyAlignment="0" applyProtection="0"/>
    <xf numFmtId="0" fontId="128" fillId="0" borderId="21" applyNumberFormat="0" applyFill="0" applyAlignment="0" applyProtection="0"/>
    <xf numFmtId="171" fontId="1" fillId="0" borderId="0">
      <alignment/>
      <protection/>
    </xf>
    <xf numFmtId="171" fontId="1" fillId="0" borderId="0">
      <alignment/>
      <protection/>
    </xf>
    <xf numFmtId="172" fontId="1" fillId="0" borderId="1">
      <alignment/>
      <protection/>
    </xf>
    <xf numFmtId="172" fontId="1" fillId="0" borderId="1">
      <alignment/>
      <protection/>
    </xf>
    <xf numFmtId="3" fontId="1" fillId="0" borderId="0" applyNumberFormat="0" applyBorder="0" applyAlignment="0" applyProtection="0"/>
    <xf numFmtId="3" fontId="1" fillId="0" borderId="0" applyNumberFormat="0" applyBorder="0" applyAlignment="0" applyProtection="0"/>
    <xf numFmtId="3" fontId="29" fillId="0" borderId="0">
      <alignment/>
      <protection locked="0"/>
    </xf>
    <xf numFmtId="5" fontId="76" fillId="52" borderId="22">
      <alignment vertical="top"/>
      <protection/>
    </xf>
    <xf numFmtId="0" fontId="78" fillId="53" borderId="1">
      <alignment horizontal="left" vertical="center"/>
      <protection/>
    </xf>
    <xf numFmtId="6" fontId="79" fillId="54" borderId="22">
      <alignment/>
      <protection/>
    </xf>
    <xf numFmtId="5" fontId="55" fillId="0" borderId="22">
      <alignment horizontal="left" vertical="top"/>
      <protection/>
    </xf>
    <xf numFmtId="0" fontId="80" fillId="55" borderId="0">
      <alignment horizontal="left" vertical="center"/>
      <protection/>
    </xf>
    <xf numFmtId="5" fontId="58" fillId="0" borderId="23">
      <alignment horizontal="left" vertical="top"/>
      <protection/>
    </xf>
    <xf numFmtId="0" fontId="77" fillId="0" borderId="23">
      <alignment horizontal="left" vertical="center"/>
      <protection/>
    </xf>
    <xf numFmtId="42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3" fillId="0" borderId="0">
      <alignment vertical="center"/>
      <protection/>
    </xf>
    <xf numFmtId="40" fontId="83" fillId="0" borderId="0" applyFont="0" applyFill="0" applyBorder="0" applyAlignment="0" applyProtection="0"/>
    <xf numFmtId="38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85" fillId="0" borderId="0">
      <alignment/>
      <protection/>
    </xf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207" fontId="84" fillId="0" borderId="0" applyFont="0" applyFill="0" applyBorder="0" applyAlignment="0" applyProtection="0"/>
    <xf numFmtId="208" fontId="84" fillId="0" borderId="0" applyFont="0" applyFill="0" applyBorder="0" applyAlignment="0" applyProtection="0"/>
    <xf numFmtId="0" fontId="86" fillId="0" borderId="0">
      <alignment/>
      <protection/>
    </xf>
    <xf numFmtId="0" fontId="59" fillId="0" borderId="0">
      <alignment/>
      <protection/>
    </xf>
    <xf numFmtId="167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0" fontId="13" fillId="0" borderId="0">
      <alignment/>
      <protection/>
    </xf>
    <xf numFmtId="209" fontId="87" fillId="0" borderId="0" applyFont="0" applyFill="0" applyBorder="0" applyAlignment="0" applyProtection="0"/>
    <xf numFmtId="6" fontId="22" fillId="0" borderId="0" applyFont="0" applyFill="0" applyBorder="0" applyAlignment="0" applyProtection="0"/>
    <xf numFmtId="192" fontId="87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250" applyFont="1" applyAlignment="1">
      <alignment vertical="center"/>
      <protection/>
    </xf>
    <xf numFmtId="0" fontId="9" fillId="0" borderId="0" xfId="250" applyNumberFormat="1" applyFont="1">
      <alignment/>
      <protection/>
    </xf>
    <xf numFmtId="49" fontId="3" fillId="0" borderId="0" xfId="250" applyNumberFormat="1" applyFont="1">
      <alignment/>
      <protection/>
    </xf>
    <xf numFmtId="0" fontId="3" fillId="0" borderId="0" xfId="250" applyFont="1">
      <alignment/>
      <protection/>
    </xf>
    <xf numFmtId="0" fontId="3" fillId="0" borderId="0" xfId="250" applyFont="1" applyAlignment="1">
      <alignment/>
      <protection/>
    </xf>
    <xf numFmtId="0" fontId="3" fillId="0" borderId="0" xfId="250" applyNumberFormat="1" applyFont="1">
      <alignment/>
      <protection/>
    </xf>
    <xf numFmtId="0" fontId="10" fillId="0" borderId="0" xfId="250" applyNumberFormat="1" applyFont="1" applyAlignment="1">
      <alignment horizontal="right"/>
      <protection/>
    </xf>
    <xf numFmtId="49" fontId="10" fillId="0" borderId="0" xfId="250" applyNumberFormat="1" applyFont="1">
      <alignment/>
      <protection/>
    </xf>
    <xf numFmtId="0" fontId="3" fillId="0" borderId="0" xfId="250" applyFont="1" applyAlignment="1">
      <alignment vertical="top" wrapText="1"/>
      <protection/>
    </xf>
    <xf numFmtId="0" fontId="5" fillId="0" borderId="0" xfId="268" applyFont="1" applyAlignment="1">
      <alignment horizontal="center"/>
      <protection/>
    </xf>
    <xf numFmtId="0" fontId="3" fillId="0" borderId="0" xfId="250" applyNumberFormat="1" applyFont="1" applyAlignment="1">
      <alignment/>
      <protection/>
    </xf>
    <xf numFmtId="0" fontId="5" fillId="0" borderId="0" xfId="268" applyNumberFormat="1" applyFont="1" applyAlignment="1">
      <alignment horizontal="center"/>
      <protection/>
    </xf>
    <xf numFmtId="0" fontId="9" fillId="0" borderId="0" xfId="267" applyFont="1" applyFill="1" applyAlignment="1">
      <alignment/>
      <protection/>
    </xf>
    <xf numFmtId="49" fontId="4" fillId="0" borderId="0" xfId="250" applyNumberFormat="1" applyFont="1">
      <alignment/>
      <protection/>
    </xf>
    <xf numFmtId="49" fontId="5" fillId="0" borderId="0" xfId="250" applyNumberFormat="1" applyFont="1">
      <alignment/>
      <protection/>
    </xf>
    <xf numFmtId="49" fontId="14" fillId="0" borderId="0" xfId="250" applyNumberFormat="1" applyFo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250" applyFont="1" applyAlignment="1">
      <alignment vertical="center"/>
      <protection/>
    </xf>
    <xf numFmtId="49" fontId="3" fillId="0" borderId="0" xfId="250" applyNumberFormat="1" applyFont="1" applyAlignment="1">
      <alignment vertical="center"/>
      <protection/>
    </xf>
    <xf numFmtId="0" fontId="9" fillId="0" borderId="0" xfId="250" applyNumberFormat="1" applyFont="1" applyAlignment="1">
      <alignment horizontal="left" vertical="center"/>
      <protection/>
    </xf>
    <xf numFmtId="49" fontId="9" fillId="0" borderId="0" xfId="250" applyNumberFormat="1" applyFont="1" applyAlignment="1">
      <alignment vertical="center"/>
      <protection/>
    </xf>
    <xf numFmtId="0" fontId="9" fillId="0" borderId="0" xfId="250" applyFont="1" applyAlignment="1">
      <alignment horizontal="right" vertical="center"/>
      <protection/>
    </xf>
    <xf numFmtId="0" fontId="3" fillId="0" borderId="0" xfId="250" applyNumberFormat="1" applyFont="1" applyAlignment="1">
      <alignment horizontal="center" vertical="center"/>
      <protection/>
    </xf>
    <xf numFmtId="0" fontId="3" fillId="0" borderId="0" xfId="250" applyFont="1" applyAlignment="1">
      <alignment horizontal="center" vertical="center"/>
      <protection/>
    </xf>
    <xf numFmtId="0" fontId="10" fillId="0" borderId="0" xfId="250" applyNumberFormat="1" applyFont="1" applyAlignment="1">
      <alignment horizontal="right" vertical="center"/>
      <protection/>
    </xf>
    <xf numFmtId="0" fontId="13" fillId="0" borderId="1" xfId="250" applyFont="1" applyBorder="1" applyAlignment="1">
      <alignment horizontal="center" vertical="center"/>
      <protection/>
    </xf>
    <xf numFmtId="49" fontId="13" fillId="0" borderId="1" xfId="250" applyNumberFormat="1" applyFont="1" applyBorder="1" applyAlignment="1">
      <alignment horizontal="center" vertical="center"/>
      <protection/>
    </xf>
    <xf numFmtId="0" fontId="13" fillId="0" borderId="1" xfId="250" applyFont="1" applyBorder="1" applyAlignment="1" quotePrefix="1">
      <alignment horizontal="center" vertical="center"/>
      <protection/>
    </xf>
    <xf numFmtId="0" fontId="13" fillId="0" borderId="0" xfId="250" applyFont="1" applyAlignment="1">
      <alignment vertical="center"/>
      <protection/>
    </xf>
    <xf numFmtId="0" fontId="3" fillId="0" borderId="0" xfId="250" applyFont="1" applyAlignment="1" quotePrefix="1">
      <alignment horizontal="left" vertical="center" wrapText="1"/>
      <protection/>
    </xf>
    <xf numFmtId="49" fontId="4" fillId="0" borderId="0" xfId="250" applyNumberFormat="1" applyFont="1" applyAlignment="1">
      <alignment vertical="center"/>
      <protection/>
    </xf>
    <xf numFmtId="49" fontId="5" fillId="0" borderId="0" xfId="250" applyNumberFormat="1" applyFont="1" applyAlignment="1">
      <alignment vertical="center"/>
      <protection/>
    </xf>
    <xf numFmtId="49" fontId="14" fillId="0" borderId="0" xfId="250" applyNumberFormat="1" applyFont="1" applyAlignment="1">
      <alignment vertical="center"/>
      <protection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3" fillId="0" borderId="0" xfId="250" applyFont="1" applyAlignment="1" quotePrefix="1">
      <alignment vertical="top" wrapText="1"/>
      <protection/>
    </xf>
    <xf numFmtId="0" fontId="13" fillId="0" borderId="1" xfId="250" applyFont="1" applyBorder="1" applyAlignment="1" quotePrefix="1">
      <alignment horizontal="center" vertical="center" wrapText="1"/>
      <protection/>
    </xf>
    <xf numFmtId="0" fontId="13" fillId="0" borderId="1" xfId="250" applyFont="1" applyBorder="1" applyAlignment="1">
      <alignment horizontal="center" vertical="center" wrapText="1"/>
      <protection/>
    </xf>
    <xf numFmtId="0" fontId="90" fillId="0" borderId="0" xfId="250" applyFont="1" applyAlignment="1">
      <alignment vertical="center"/>
      <protection/>
    </xf>
    <xf numFmtId="0" fontId="8" fillId="0" borderId="0" xfId="250" applyFont="1" applyAlignment="1">
      <alignment vertical="center"/>
      <protection/>
    </xf>
    <xf numFmtId="0" fontId="8" fillId="0" borderId="0" xfId="250" applyFont="1">
      <alignment/>
      <protection/>
    </xf>
    <xf numFmtId="0" fontId="88" fillId="0" borderId="0" xfId="250" applyNumberFormat="1" applyFont="1" applyAlignment="1">
      <alignment horizontal="center"/>
      <protection/>
    </xf>
    <xf numFmtId="0" fontId="11" fillId="0" borderId="0" xfId="250" applyFont="1" applyAlignment="1">
      <alignment/>
      <protection/>
    </xf>
    <xf numFmtId="0" fontId="9" fillId="0" borderId="0" xfId="250" applyFont="1">
      <alignment/>
      <protection/>
    </xf>
    <xf numFmtId="49" fontId="10" fillId="0" borderId="0" xfId="250" applyNumberFormat="1" applyFont="1">
      <alignment/>
      <protection/>
    </xf>
    <xf numFmtId="0" fontId="11" fillId="0" borderId="0" xfId="250" applyNumberFormat="1" applyFont="1" applyAlignment="1">
      <alignment vertical="center"/>
      <protection/>
    </xf>
    <xf numFmtId="0" fontId="12" fillId="0" borderId="1" xfId="0" applyNumberFormat="1" applyFont="1" applyBorder="1" applyAlignment="1">
      <alignment horizontal="center" vertical="center" wrapText="1"/>
    </xf>
    <xf numFmtId="0" fontId="3" fillId="0" borderId="1" xfId="250" applyFont="1" applyBorder="1" applyAlignment="1">
      <alignment vertical="center" wrapText="1"/>
      <protection/>
    </xf>
    <xf numFmtId="49" fontId="3" fillId="0" borderId="1" xfId="250" applyNumberFormat="1" applyFont="1" applyBorder="1" applyAlignment="1">
      <alignment horizontal="center" vertical="center" wrapText="1"/>
      <protection/>
    </xf>
    <xf numFmtId="0" fontId="3" fillId="0" borderId="1" xfId="250" applyFont="1" applyBorder="1" applyAlignment="1">
      <alignment horizontal="center" vertical="center" wrapText="1"/>
      <protection/>
    </xf>
    <xf numFmtId="49" fontId="3" fillId="0" borderId="1" xfId="250" applyNumberFormat="1" applyFont="1" applyBorder="1" applyAlignment="1" quotePrefix="1">
      <alignment horizontal="center" vertical="center" wrapText="1"/>
      <protection/>
    </xf>
    <xf numFmtId="49" fontId="9" fillId="0" borderId="1" xfId="250" applyNumberFormat="1" applyFont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9" fontId="9" fillId="0" borderId="1" xfId="250" applyNumberFormat="1" applyFont="1" applyBorder="1" applyAlignment="1">
      <alignment horizontal="center" wrapText="1"/>
      <protection/>
    </xf>
    <xf numFmtId="0" fontId="9" fillId="0" borderId="1" xfId="250" applyFont="1" applyBorder="1" applyAlignment="1">
      <alignment horizontal="center" wrapText="1"/>
      <protection/>
    </xf>
    <xf numFmtId="3" fontId="9" fillId="0" borderId="1" xfId="250" applyNumberFormat="1" applyFont="1" applyBorder="1" applyAlignment="1">
      <alignment horizontal="center" wrapText="1"/>
      <protection/>
    </xf>
    <xf numFmtId="0" fontId="3" fillId="0" borderId="1" xfId="250" applyFont="1" applyBorder="1" applyAlignment="1">
      <alignment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89" fillId="0" borderId="0" xfId="250" applyNumberFormat="1" applyFont="1" applyAlignment="1">
      <alignment vertical="center"/>
      <protection/>
    </xf>
    <xf numFmtId="0" fontId="3" fillId="56" borderId="1" xfId="0" applyFont="1" applyFill="1" applyBorder="1" applyAlignment="1">
      <alignment horizontal="center"/>
    </xf>
    <xf numFmtId="169" fontId="3" fillId="56" borderId="1" xfId="126" applyFont="1" applyFill="1" applyBorder="1" applyAlignment="1">
      <alignment/>
    </xf>
    <xf numFmtId="216" fontId="3" fillId="56" borderId="1" xfId="126" applyNumberFormat="1" applyFont="1" applyFill="1" applyBorder="1" applyAlignment="1">
      <alignment/>
    </xf>
    <xf numFmtId="211" fontId="3" fillId="56" borderId="1" xfId="126" applyNumberFormat="1" applyFont="1" applyFill="1" applyBorder="1" applyAlignment="1">
      <alignment/>
    </xf>
    <xf numFmtId="0" fontId="3" fillId="56" borderId="0" xfId="0" applyFont="1" applyFill="1" applyAlignment="1">
      <alignment/>
    </xf>
    <xf numFmtId="0" fontId="10" fillId="56" borderId="1" xfId="0" applyFont="1" applyFill="1" applyBorder="1" applyAlignment="1">
      <alignment horizontal="center"/>
    </xf>
    <xf numFmtId="0" fontId="10" fillId="56" borderId="1" xfId="0" applyFont="1" applyFill="1" applyBorder="1" applyAlignment="1">
      <alignment/>
    </xf>
    <xf numFmtId="169" fontId="3" fillId="56" borderId="1" xfId="126" applyFont="1" applyFill="1" applyBorder="1" applyAlignment="1">
      <alignment/>
    </xf>
    <xf numFmtId="0" fontId="3" fillId="56" borderId="0" xfId="250" applyFont="1" applyFill="1" applyBorder="1" applyAlignment="1">
      <alignment vertical="center"/>
      <protection/>
    </xf>
    <xf numFmtId="219" fontId="3" fillId="0" borderId="1" xfId="250" applyNumberFormat="1" applyFont="1" applyBorder="1" applyAlignment="1">
      <alignment wrapText="1"/>
      <protection/>
    </xf>
    <xf numFmtId="0" fontId="92" fillId="0" borderId="0" xfId="0" applyFont="1" applyAlignment="1">
      <alignment/>
    </xf>
    <xf numFmtId="0" fontId="5" fillId="0" borderId="0" xfId="250" applyFont="1" applyAlignment="1">
      <alignment vertical="center"/>
      <protection/>
    </xf>
    <xf numFmtId="0" fontId="4" fillId="0" borderId="0" xfId="250" applyFont="1" applyAlignment="1" quotePrefix="1">
      <alignment horizontal="left" vertical="center" wrapText="1"/>
      <protection/>
    </xf>
    <xf numFmtId="0" fontId="92" fillId="0" borderId="0" xfId="0" applyFont="1" applyAlignment="1">
      <alignment wrapText="1"/>
    </xf>
    <xf numFmtId="0" fontId="92" fillId="0" borderId="0" xfId="0" applyFont="1" applyAlignment="1">
      <alignment/>
    </xf>
    <xf numFmtId="0" fontId="9" fillId="56" borderId="1" xfId="0" applyFont="1" applyFill="1" applyBorder="1" applyAlignment="1">
      <alignment/>
    </xf>
    <xf numFmtId="0" fontId="10" fillId="56" borderId="0" xfId="0" applyFont="1" applyFill="1" applyBorder="1" applyAlignment="1">
      <alignment horizontal="center"/>
    </xf>
    <xf numFmtId="0" fontId="10" fillId="56" borderId="0" xfId="0" applyFont="1" applyFill="1" applyBorder="1" applyAlignment="1">
      <alignment/>
    </xf>
    <xf numFmtId="169" fontId="3" fillId="56" borderId="0" xfId="126" applyFont="1" applyFill="1" applyBorder="1" applyAlignment="1">
      <alignment/>
    </xf>
    <xf numFmtId="211" fontId="3" fillId="56" borderId="0" xfId="126" applyNumberFormat="1" applyFont="1" applyFill="1" applyBorder="1" applyAlignment="1">
      <alignment/>
    </xf>
    <xf numFmtId="169" fontId="3" fillId="56" borderId="0" xfId="126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93" fillId="56" borderId="1" xfId="0" applyFont="1" applyFill="1" applyBorder="1" applyAlignment="1">
      <alignment/>
    </xf>
    <xf numFmtId="216" fontId="91" fillId="56" borderId="1" xfId="126" applyNumberFormat="1" applyFont="1" applyFill="1" applyBorder="1" applyAlignment="1">
      <alignment vertical="center"/>
    </xf>
    <xf numFmtId="0" fontId="91" fillId="56" borderId="1" xfId="250" applyFont="1" applyFill="1" applyBorder="1" applyAlignment="1">
      <alignment vertical="center"/>
      <protection/>
    </xf>
    <xf numFmtId="214" fontId="91" fillId="56" borderId="1" xfId="126" applyNumberFormat="1" applyFont="1" applyFill="1" applyBorder="1" applyAlignment="1">
      <alignment vertical="center"/>
    </xf>
    <xf numFmtId="169" fontId="91" fillId="56" borderId="1" xfId="126" applyNumberFormat="1" applyFont="1" applyFill="1" applyBorder="1" applyAlignment="1">
      <alignment vertical="center"/>
    </xf>
    <xf numFmtId="214" fontId="13" fillId="56" borderId="1" xfId="126" applyNumberFormat="1" applyFont="1" applyFill="1" applyBorder="1" applyAlignment="1">
      <alignment vertical="center"/>
    </xf>
    <xf numFmtId="169" fontId="91" fillId="56" borderId="1" xfId="126" applyFont="1" applyFill="1" applyBorder="1" applyAlignment="1">
      <alignment vertical="center"/>
    </xf>
    <xf numFmtId="3" fontId="13" fillId="56" borderId="1" xfId="250" applyNumberFormat="1" applyFont="1" applyFill="1" applyBorder="1" applyAlignment="1">
      <alignment vertical="center"/>
      <protection/>
    </xf>
    <xf numFmtId="210" fontId="13" fillId="56" borderId="1" xfId="126" applyNumberFormat="1" applyFont="1" applyFill="1" applyBorder="1" applyAlignment="1">
      <alignment vertical="center"/>
    </xf>
    <xf numFmtId="169" fontId="13" fillId="56" borderId="1" xfId="126" applyFont="1" applyFill="1" applyBorder="1" applyAlignment="1">
      <alignment vertical="center"/>
    </xf>
    <xf numFmtId="169" fontId="13" fillId="56" borderId="1" xfId="126" applyNumberFormat="1" applyFont="1" applyFill="1" applyBorder="1" applyAlignment="1">
      <alignment vertical="center"/>
    </xf>
    <xf numFmtId="0" fontId="92" fillId="0" borderId="0" xfId="0" applyFont="1" applyAlignment="1">
      <alignment horizontal="center" wrapText="1"/>
    </xf>
    <xf numFmtId="0" fontId="9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Alignment="1">
      <alignment horizont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250" applyFont="1" applyAlignment="1">
      <alignment horizontal="center" vertical="center"/>
      <protection/>
    </xf>
    <xf numFmtId="0" fontId="88" fillId="0" borderId="0" xfId="250" applyNumberFormat="1" applyFont="1" applyAlignment="1">
      <alignment horizontal="center" vertical="center"/>
      <protection/>
    </xf>
    <xf numFmtId="0" fontId="4" fillId="0" borderId="0" xfId="250" applyNumberFormat="1" applyFont="1" applyAlignment="1">
      <alignment horizontal="center" vertical="center"/>
      <protection/>
    </xf>
    <xf numFmtId="0" fontId="11" fillId="0" borderId="0" xfId="250" applyNumberFormat="1" applyFont="1" applyAlignment="1">
      <alignment horizontal="center" vertical="center"/>
      <protection/>
    </xf>
    <xf numFmtId="0" fontId="12" fillId="0" borderId="1" xfId="250" applyNumberFormat="1" applyFont="1" applyBorder="1" applyAlignment="1">
      <alignment horizontal="center" vertical="center" wrapText="1"/>
      <protection/>
    </xf>
    <xf numFmtId="0" fontId="12" fillId="0" borderId="1" xfId="250" applyFont="1" applyBorder="1" applyAlignment="1">
      <alignment horizontal="center" vertical="center" wrapText="1"/>
      <protection/>
    </xf>
    <xf numFmtId="0" fontId="16" fillId="0" borderId="1" xfId="250" applyNumberFormat="1" applyFont="1" applyBorder="1" applyAlignment="1">
      <alignment horizontal="left" vertical="center"/>
      <protection/>
    </xf>
    <xf numFmtId="0" fontId="9" fillId="0" borderId="1" xfId="250" applyNumberFormat="1" applyFont="1" applyBorder="1" applyAlignment="1">
      <alignment horizontal="center" vertical="center" wrapText="1"/>
      <protection/>
    </xf>
    <xf numFmtId="0" fontId="9" fillId="0" borderId="1" xfId="250" applyFont="1" applyBorder="1" applyAlignment="1">
      <alignment horizontal="center" vertical="center" wrapText="1"/>
      <protection/>
    </xf>
    <xf numFmtId="0" fontId="89" fillId="0" borderId="0" xfId="250" applyNumberFormat="1" applyFont="1" applyAlignment="1">
      <alignment horizontal="center" vertical="center"/>
      <protection/>
    </xf>
    <xf numFmtId="0" fontId="12" fillId="0" borderId="1" xfId="250" applyNumberFormat="1" applyFont="1" applyBorder="1" applyAlignment="1">
      <alignment horizontal="center" vertical="center"/>
      <protection/>
    </xf>
    <xf numFmtId="49" fontId="88" fillId="0" borderId="1" xfId="250" applyNumberFormat="1" applyFont="1" applyBorder="1" applyAlignment="1">
      <alignment horizontal="center" vertical="center"/>
      <protection/>
    </xf>
    <xf numFmtId="0" fontId="9" fillId="0" borderId="1" xfId="0" applyNumberFormat="1" applyFont="1" applyBorder="1" applyAlignment="1">
      <alignment horizontal="center" vertical="center" wrapText="1"/>
    </xf>
    <xf numFmtId="0" fontId="88" fillId="0" borderId="0" xfId="250" applyFont="1" applyAlignment="1">
      <alignment horizontal="center" vertical="center"/>
      <protection/>
    </xf>
    <xf numFmtId="0" fontId="15" fillId="0" borderId="1" xfId="250" applyNumberFormat="1" applyFont="1" applyBorder="1" applyAlignment="1">
      <alignment horizontal="center" vertical="center" wrapText="1"/>
      <protection/>
    </xf>
    <xf numFmtId="0" fontId="15" fillId="0" borderId="1" xfId="250" applyFont="1" applyBorder="1" applyAlignment="1">
      <alignment horizontal="center" vertical="center" wrapText="1"/>
      <protection/>
    </xf>
    <xf numFmtId="0" fontId="4" fillId="0" borderId="0" xfId="250" applyFont="1" applyAlignment="1">
      <alignment horizontal="center" vertical="center"/>
      <protection/>
    </xf>
    <xf numFmtId="0" fontId="3" fillId="0" borderId="0" xfId="250" applyFont="1" applyAlignment="1">
      <alignment horizontal="center"/>
      <protection/>
    </xf>
    <xf numFmtId="0" fontId="10" fillId="0" borderId="0" xfId="267" applyFont="1" applyFill="1" applyAlignment="1">
      <alignment horizontal="center"/>
      <protection/>
    </xf>
    <xf numFmtId="49" fontId="9" fillId="0" borderId="0" xfId="250" applyNumberFormat="1" applyFont="1" applyAlignment="1">
      <alignment horizontal="center" vertical="center" wrapText="1"/>
      <protection/>
    </xf>
    <xf numFmtId="215" fontId="91" fillId="56" borderId="1" xfId="126" applyNumberFormat="1" applyFont="1" applyFill="1" applyBorder="1" applyAlignment="1">
      <alignment vertical="center"/>
    </xf>
    <xf numFmtId="215" fontId="13" fillId="56" borderId="1" xfId="126" applyNumberFormat="1" applyFont="1" applyFill="1" applyBorder="1" applyAlignment="1">
      <alignment vertical="center"/>
    </xf>
    <xf numFmtId="49" fontId="3" fillId="0" borderId="1" xfId="250" applyNumberFormat="1" applyFont="1" applyBorder="1" applyAlignment="1">
      <alignment horizontal="center" wrapText="1"/>
      <protection/>
    </xf>
    <xf numFmtId="1" fontId="3" fillId="0" borderId="1" xfId="250" applyNumberFormat="1" applyFont="1" applyBorder="1" applyAlignment="1">
      <alignment horizontal="center" wrapText="1"/>
      <protection/>
    </xf>
    <xf numFmtId="2" fontId="3" fillId="0" borderId="1" xfId="126" applyNumberFormat="1" applyFont="1" applyBorder="1" applyAlignment="1">
      <alignment horizontal="center" wrapText="1"/>
    </xf>
    <xf numFmtId="169" fontId="3" fillId="0" borderId="1" xfId="126" applyFont="1" applyBorder="1" applyAlignment="1">
      <alignment horizontal="center" wrapText="1"/>
    </xf>
    <xf numFmtId="215" fontId="3" fillId="0" borderId="1" xfId="126" applyNumberFormat="1" applyFont="1" applyBorder="1" applyAlignment="1">
      <alignment horizontal="center" wrapText="1"/>
    </xf>
    <xf numFmtId="213" fontId="3" fillId="0" borderId="1" xfId="126" applyNumberFormat="1" applyFont="1" applyBorder="1" applyAlignment="1">
      <alignment horizontal="center" wrapText="1"/>
    </xf>
    <xf numFmtId="210" fontId="3" fillId="0" borderId="1" xfId="250" applyNumberFormat="1" applyFont="1" applyBorder="1" applyAlignment="1">
      <alignment horizontal="center" wrapText="1"/>
      <protection/>
    </xf>
    <xf numFmtId="214" fontId="3" fillId="0" borderId="1" xfId="126" applyNumberFormat="1" applyFont="1" applyBorder="1" applyAlignment="1">
      <alignment horizontal="center" wrapText="1"/>
    </xf>
  </cellXfs>
  <cellStyles count="371">
    <cellStyle name="Normal" xfId="0"/>
    <cellStyle name="_x0001_" xfId="15"/>
    <cellStyle name="??" xfId="16"/>
    <cellStyle name="?? [0.00]_ Att. 1- Cover" xfId="17"/>
    <cellStyle name="?? [0]" xfId="18"/>
    <cellStyle name="?_x001D_??%U©÷u&amp;H©÷9_x0008_? s&#10;_x0007__x0001__x0001_" xfId="19"/>
    <cellStyle name="?_x001D_??%U©÷u&amp;H©÷9_x0008_? s&#10;_x0007__x0001__x0001_" xfId="20"/>
    <cellStyle name="???? [0.00]_PRODUCT DETAIL Q1" xfId="21"/>
    <cellStyle name="????_PRODUCT DETAIL Q1" xfId="22"/>
    <cellStyle name="???[0]_?? DI" xfId="23"/>
    <cellStyle name="???_?? DI" xfId="24"/>
    <cellStyle name="??[0]_BRE" xfId="25"/>
    <cellStyle name="??_ Att. 1- Cover" xfId="26"/>
    <cellStyle name="??A? [0]_ÿÿÿÿÿÿ_1_¢¬???¢â? " xfId="27"/>
    <cellStyle name="??A?_ÿÿÿÿÿÿ_1_¢¬???¢â? " xfId="28"/>
    <cellStyle name="?¡±¢¥?_?¨ù??¢´¢¥_¢¬???¢â? " xfId="29"/>
    <cellStyle name="?ðÇ%U?&amp;H?_x0008_?s&#10;_x0007__x0001__x0001_" xfId="30"/>
    <cellStyle name="_130307 So sanh thuc hien 2012 - du toan 2012 moi (pan khac)" xfId="31"/>
    <cellStyle name="_130313 Mau  bieu bao cao nguon luc cua dia phuong sua" xfId="32"/>
    <cellStyle name="_130818 Tong hop Danh gia thu 2013" xfId="33"/>
    <cellStyle name="_Bang Chi tieu (2)" xfId="34"/>
    <cellStyle name="_DG 2012-DT2013 - Theo sac thue -sua" xfId="35"/>
    <cellStyle name="_DG 2012-DT2013 - Theo sac thue -sua_120907 Thu tang them 4500" xfId="36"/>
    <cellStyle name="_KT (2)" xfId="37"/>
    <cellStyle name="_KT (2)_1" xfId="38"/>
    <cellStyle name="_KT (2)_2" xfId="39"/>
    <cellStyle name="_KT (2)_2_TG-TH" xfId="40"/>
    <cellStyle name="_KT (2)_3" xfId="41"/>
    <cellStyle name="_KT (2)_3_TG-TH" xfId="42"/>
    <cellStyle name="_KT (2)_4" xfId="43"/>
    <cellStyle name="_KT (2)_4_TG-TH" xfId="44"/>
    <cellStyle name="_KT (2)_5" xfId="45"/>
    <cellStyle name="_KT (2)_TG-TH" xfId="46"/>
    <cellStyle name="_KT_TG" xfId="47"/>
    <cellStyle name="_KT_TG_1" xfId="48"/>
    <cellStyle name="_KT_TG_2" xfId="49"/>
    <cellStyle name="_KT_TG_3" xfId="50"/>
    <cellStyle name="_KT_TG_4" xfId="51"/>
    <cellStyle name="_Phu luc kem BC gui VP Bo (18.2)" xfId="52"/>
    <cellStyle name="_TG-TH" xfId="53"/>
    <cellStyle name="_TG-TH_1" xfId="54"/>
    <cellStyle name="_TG-TH_2" xfId="55"/>
    <cellStyle name="_TG-TH_3" xfId="56"/>
    <cellStyle name="_TG-TH_4" xfId="57"/>
    <cellStyle name="~1" xfId="58"/>
    <cellStyle name="0" xfId="59"/>
    <cellStyle name="1" xfId="60"/>
    <cellStyle name="1_2-Ha GiangBB2011-V1" xfId="61"/>
    <cellStyle name="1_50-BB Vung tau 2011" xfId="62"/>
    <cellStyle name="1_52-Long An2011.BB-V1" xfId="63"/>
    <cellStyle name="¹éºÐÀ²_±âÅ¸" xfId="64"/>
    <cellStyle name="2" xfId="65"/>
    <cellStyle name="20" xfId="66"/>
    <cellStyle name="20% - Accent1" xfId="67"/>
    <cellStyle name="20% - Accent2" xfId="68"/>
    <cellStyle name="20% - Accent3" xfId="69"/>
    <cellStyle name="20% - Accent4" xfId="70"/>
    <cellStyle name="20% - Accent5" xfId="71"/>
    <cellStyle name="20% - Accent6" xfId="72"/>
    <cellStyle name="3" xfId="73"/>
    <cellStyle name="4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ÅëÈ­ [0]_¿ì¹°Åë" xfId="93"/>
    <cellStyle name="AeE­ [0]_INQUIRY ¿?¾÷AßAø " xfId="94"/>
    <cellStyle name="ÅëÈ­ [0]_laroux" xfId="95"/>
    <cellStyle name="ÅëÈ­_¿ì¹°Åë" xfId="96"/>
    <cellStyle name="AeE­_INQUIRY ¿?¾÷AßAø " xfId="97"/>
    <cellStyle name="ÅëÈ­_laroux" xfId="98"/>
    <cellStyle name="args.style" xfId="99"/>
    <cellStyle name="ÄÞ¸¶ [0]_¿ì¹°Åë" xfId="100"/>
    <cellStyle name="AÞ¸¶ [0]_INQUIRY ¿?¾÷AßAø " xfId="101"/>
    <cellStyle name="ÄÞ¸¶ [0]_laroux" xfId="102"/>
    <cellStyle name="ÄÞ¸¶_¿ì¹°Åë" xfId="103"/>
    <cellStyle name="AÞ¸¶_INQUIRY ¿?¾÷AßAø " xfId="104"/>
    <cellStyle name="ÄÞ¸¶_laroux" xfId="105"/>
    <cellStyle name="AutoFormat Options" xfId="106"/>
    <cellStyle name="Bad" xfId="107"/>
    <cellStyle name="Body" xfId="108"/>
    <cellStyle name="C?AØ_¿?¾÷CoE² " xfId="109"/>
    <cellStyle name="Ç¥ÁØ_#2(M17)_1" xfId="110"/>
    <cellStyle name="C￥AØ_¿μ¾÷CoE² " xfId="111"/>
    <cellStyle name="Ç¥ÁØ_±³°¢¼ö·®" xfId="112"/>
    <cellStyle name="C￥AØ_Sheet1_¿μ¾÷CoE² " xfId="113"/>
    <cellStyle name="Calc Currency (0)" xfId="114"/>
    <cellStyle name="Calc Currency (2)" xfId="115"/>
    <cellStyle name="Calc Percent (0)" xfId="116"/>
    <cellStyle name="Calc Percent (1)" xfId="117"/>
    <cellStyle name="Calc Percent (2)" xfId="118"/>
    <cellStyle name="Calc Units (0)" xfId="119"/>
    <cellStyle name="Calc Units (1)" xfId="120"/>
    <cellStyle name="Calc Units (2)" xfId="121"/>
    <cellStyle name="Calculation" xfId="122"/>
    <cellStyle name="category" xfId="123"/>
    <cellStyle name="Check Cell" xfId="124"/>
    <cellStyle name="Chi phÝ kh¸c_Book1" xfId="125"/>
    <cellStyle name="Comma" xfId="126"/>
    <cellStyle name="Comma  - Style1" xfId="127"/>
    <cellStyle name="Comma  - Style2" xfId="128"/>
    <cellStyle name="Comma  - Style3" xfId="129"/>
    <cellStyle name="Comma  - Style4" xfId="130"/>
    <cellStyle name="Comma  - Style5" xfId="131"/>
    <cellStyle name="Comma  - Style6" xfId="132"/>
    <cellStyle name="Comma  - Style7" xfId="133"/>
    <cellStyle name="Comma  - Style8" xfId="134"/>
    <cellStyle name="Comma [0]" xfId="135"/>
    <cellStyle name="Comma [0] 2" xfId="136"/>
    <cellStyle name="Comma [00]" xfId="137"/>
    <cellStyle name="Comma 12" xfId="138"/>
    <cellStyle name="Comma 2" xfId="139"/>
    <cellStyle name="Comma 2 2" xfId="140"/>
    <cellStyle name="Comma 2 2 2" xfId="141"/>
    <cellStyle name="Comma 2 2 3" xfId="142"/>
    <cellStyle name="Comma 2 3" xfId="143"/>
    <cellStyle name="Comma 2 4" xfId="144"/>
    <cellStyle name="Comma 2 5" xfId="145"/>
    <cellStyle name="Comma 3" xfId="146"/>
    <cellStyle name="Comma 3 2" xfId="147"/>
    <cellStyle name="comma zerodec" xfId="148"/>
    <cellStyle name="Comma0" xfId="149"/>
    <cellStyle name="Copied" xfId="150"/>
    <cellStyle name="Currency" xfId="151"/>
    <cellStyle name="Currency [0]" xfId="152"/>
    <cellStyle name="Currency [00]" xfId="153"/>
    <cellStyle name="Currency0" xfId="154"/>
    <cellStyle name="Currency1" xfId="155"/>
    <cellStyle name="Date" xfId="156"/>
    <cellStyle name="Date Short" xfId="157"/>
    <cellStyle name="Dezimal [0]_NEGS" xfId="158"/>
    <cellStyle name="Dezimal_NEGS" xfId="159"/>
    <cellStyle name="Dollar (zero dec)" xfId="160"/>
    <cellStyle name="Dziesi?tny [0]_Invoices2001Slovakia" xfId="161"/>
    <cellStyle name="Dziesi?tny_Invoices2001Slovakia" xfId="162"/>
    <cellStyle name="Dziesietny [0]_Invoices2001Slovakia" xfId="163"/>
    <cellStyle name="Dziesiętny [0]_Invoices2001Slovakia" xfId="164"/>
    <cellStyle name="Dziesietny [0]_Invoices2001Slovakia_Book1" xfId="165"/>
    <cellStyle name="Dziesiętny [0]_Invoices2001Slovakia_Book1" xfId="166"/>
    <cellStyle name="Dziesietny [0]_Invoices2001Slovakia_Book1_Tong hop Cac tuyen(9-1-06)" xfId="167"/>
    <cellStyle name="Dziesiętny [0]_Invoices2001Slovakia_Book1_Tong hop Cac tuyen(9-1-06)" xfId="168"/>
    <cellStyle name="Dziesietny [0]_Invoices2001Slovakia_KL K.C mat duong" xfId="169"/>
    <cellStyle name="Dziesiętny [0]_Invoices2001Slovakia_Nhalamviec VTC(25-1-05)" xfId="170"/>
    <cellStyle name="Dziesietny [0]_Invoices2001Slovakia_TDT KHANH HOA" xfId="171"/>
    <cellStyle name="Dziesiętny [0]_Invoices2001Slovakia_TDT KHANH HOA" xfId="172"/>
    <cellStyle name="Dziesietny [0]_Invoices2001Slovakia_TDT KHANH HOA_Tong hop Cac tuyen(9-1-06)" xfId="173"/>
    <cellStyle name="Dziesiętny [0]_Invoices2001Slovakia_TDT KHANH HOA_Tong hop Cac tuyen(9-1-06)" xfId="174"/>
    <cellStyle name="Dziesietny [0]_Invoices2001Slovakia_TDT quangngai" xfId="175"/>
    <cellStyle name="Dziesiętny [0]_Invoices2001Slovakia_TDT quangngai" xfId="176"/>
    <cellStyle name="Dziesietny [0]_Invoices2001Slovakia_Tong hop Cac tuyen(9-1-06)" xfId="177"/>
    <cellStyle name="Dziesietny_Invoices2001Slovakia" xfId="178"/>
    <cellStyle name="Dziesiętny_Invoices2001Slovakia" xfId="179"/>
    <cellStyle name="Dziesietny_Invoices2001Slovakia_Book1" xfId="180"/>
    <cellStyle name="Dziesiętny_Invoices2001Slovakia_Book1" xfId="181"/>
    <cellStyle name="Dziesietny_Invoices2001Slovakia_Book1_Tong hop Cac tuyen(9-1-06)" xfId="182"/>
    <cellStyle name="Dziesiętny_Invoices2001Slovakia_Book1_Tong hop Cac tuyen(9-1-06)" xfId="183"/>
    <cellStyle name="Dziesietny_Invoices2001Slovakia_KL K.C mat duong" xfId="184"/>
    <cellStyle name="Dziesiętny_Invoices2001Slovakia_Nhalamviec VTC(25-1-05)" xfId="185"/>
    <cellStyle name="Dziesietny_Invoices2001Slovakia_TDT KHANH HOA" xfId="186"/>
    <cellStyle name="Dziesiętny_Invoices2001Slovakia_TDT KHANH HOA" xfId="187"/>
    <cellStyle name="Dziesietny_Invoices2001Slovakia_TDT KHANH HOA_Tong hop Cac tuyen(9-1-06)" xfId="188"/>
    <cellStyle name="Dziesiętny_Invoices2001Slovakia_TDT KHANH HOA_Tong hop Cac tuyen(9-1-06)" xfId="189"/>
    <cellStyle name="Dziesietny_Invoices2001Slovakia_TDT quangngai" xfId="190"/>
    <cellStyle name="Dziesiętny_Invoices2001Slovakia_TDT quangngai" xfId="191"/>
    <cellStyle name="Dziesietny_Invoices2001Slovakia_Tong hop Cac tuyen(9-1-06)" xfId="192"/>
    <cellStyle name="Enter Currency (0)" xfId="193"/>
    <cellStyle name="Enter Currency (2)" xfId="194"/>
    <cellStyle name="Enter Units (0)" xfId="195"/>
    <cellStyle name="Enter Units (1)" xfId="196"/>
    <cellStyle name="Enter Units (2)" xfId="197"/>
    <cellStyle name="Entered" xfId="198"/>
    <cellStyle name="Excel Built-in Normal" xfId="199"/>
    <cellStyle name="Explanatory Text" xfId="200"/>
    <cellStyle name="Fixed" xfId="201"/>
    <cellStyle name="Followed Hyperlink" xfId="202"/>
    <cellStyle name="Good" xfId="203"/>
    <cellStyle name="Grey" xfId="204"/>
    <cellStyle name="HAI" xfId="205"/>
    <cellStyle name="HAI 2" xfId="206"/>
    <cellStyle name="Head 1" xfId="207"/>
    <cellStyle name="HEADER" xfId="208"/>
    <cellStyle name="Header1" xfId="209"/>
    <cellStyle name="Header2" xfId="210"/>
    <cellStyle name="Heading 1" xfId="211"/>
    <cellStyle name="Heading 2" xfId="212"/>
    <cellStyle name="Heading 3" xfId="213"/>
    <cellStyle name="Heading 4" xfId="214"/>
    <cellStyle name="HEADING1" xfId="215"/>
    <cellStyle name="HEADING2" xfId="216"/>
    <cellStyle name="HEADINGS" xfId="217"/>
    <cellStyle name="HEADINGSTOP" xfId="218"/>
    <cellStyle name="headoption" xfId="219"/>
    <cellStyle name="Hoa-Scholl" xfId="220"/>
    <cellStyle name="Hyperlink" xfId="221"/>
    <cellStyle name="i·0" xfId="222"/>
    <cellStyle name="Input" xfId="223"/>
    <cellStyle name="Input [yellow]" xfId="224"/>
    <cellStyle name="khanh" xfId="225"/>
    <cellStyle name="Ledger 17 x 11 in" xfId="226"/>
    <cellStyle name="Link Currency (0)" xfId="227"/>
    <cellStyle name="Link Currency (2)" xfId="228"/>
    <cellStyle name="Link Units (0)" xfId="229"/>
    <cellStyle name="Link Units (1)" xfId="230"/>
    <cellStyle name="Link Units (2)" xfId="231"/>
    <cellStyle name="Linked Cell" xfId="232"/>
    <cellStyle name="Millares [0]_Well Timing" xfId="233"/>
    <cellStyle name="Millares_Well Timing" xfId="234"/>
    <cellStyle name="Milliers [0]_      " xfId="235"/>
    <cellStyle name="Milliers_      " xfId="236"/>
    <cellStyle name="Model" xfId="237"/>
    <cellStyle name="moi" xfId="238"/>
    <cellStyle name="Moneda [0]_Well Timing" xfId="239"/>
    <cellStyle name="Moneda_Well Timing" xfId="240"/>
    <cellStyle name="Monétaire [0]_      " xfId="241"/>
    <cellStyle name="Monétaire_      " xfId="242"/>
    <cellStyle name="n" xfId="243"/>
    <cellStyle name="Neutral" xfId="244"/>
    <cellStyle name="New Times Roman" xfId="245"/>
    <cellStyle name="no dec" xfId="246"/>
    <cellStyle name="Normal - Style1" xfId="247"/>
    <cellStyle name="Normal 10" xfId="248"/>
    <cellStyle name="Normal 11" xfId="249"/>
    <cellStyle name="Normal 2" xfId="250"/>
    <cellStyle name="Normal 2 2" xfId="251"/>
    <cellStyle name="Normal 2 2 2" xfId="252"/>
    <cellStyle name="Normal 2 2 2 2" xfId="253"/>
    <cellStyle name="Normal 2 3" xfId="254"/>
    <cellStyle name="Normal 2 3 2" xfId="255"/>
    <cellStyle name="Normal 2 4" xfId="256"/>
    <cellStyle name="Normal 2 5" xfId="257"/>
    <cellStyle name="Normal 3" xfId="258"/>
    <cellStyle name="Normal 3 2" xfId="259"/>
    <cellStyle name="Normal 4" xfId="260"/>
    <cellStyle name="Normal 5" xfId="261"/>
    <cellStyle name="Normal 5 2" xfId="262"/>
    <cellStyle name="Normal 6" xfId="263"/>
    <cellStyle name="Normal 7" xfId="264"/>
    <cellStyle name="Normal 8" xfId="265"/>
    <cellStyle name="Normal 9" xfId="266"/>
    <cellStyle name="Normal_bieu mau phu cap cong vu" xfId="267"/>
    <cellStyle name="Normal_Bieu so 2(DPsua) 2" xfId="268"/>
    <cellStyle name="Normal1" xfId="269"/>
    <cellStyle name="Normalny_Cennik obowiazuje od 06-08-2001 r (1)" xfId="270"/>
    <cellStyle name="Note" xfId="271"/>
    <cellStyle name="oft Excel]&#13;&#10;Comment=open=/f ‚ðw’è‚·‚é‚ÆAƒ†[ƒU[’è‹`ŠÖ”‚ðŠÖ”“\‚è•t‚¯‚Ìˆê——‚É“o˜^‚·‚é‚±‚Æ‚ª‚Å‚«‚Ü‚·B&#13;&#10;Maximized" xfId="272"/>
    <cellStyle name="oft Excel]&#13;&#10;Comment=open=/f ‚ðŽw’è‚·‚é‚ÆAƒ†[ƒU[’è‹`ŠÖ”‚ðŠÖ”“\‚è•t‚¯‚Ìˆê——‚É“o˜^‚·‚é‚±‚Æ‚ª‚Å‚«‚Ü‚·B&#13;&#10;Maximized" xfId="273"/>
    <cellStyle name="Output" xfId="274"/>
    <cellStyle name="per.style" xfId="275"/>
    <cellStyle name="Percent" xfId="276"/>
    <cellStyle name="Percent [0]" xfId="277"/>
    <cellStyle name="Percent [00]" xfId="278"/>
    <cellStyle name="Percent [2]" xfId="279"/>
    <cellStyle name="Percent 10" xfId="280"/>
    <cellStyle name="Percent 2" xfId="281"/>
    <cellStyle name="PERCENTAGE" xfId="282"/>
    <cellStyle name="PrePop Currency (0)" xfId="283"/>
    <cellStyle name="PrePop Currency (2)" xfId="284"/>
    <cellStyle name="PrePop Units (0)" xfId="285"/>
    <cellStyle name="PrePop Units (1)" xfId="286"/>
    <cellStyle name="PrePop Units (2)" xfId="287"/>
    <cellStyle name="pricing" xfId="288"/>
    <cellStyle name="PSChar" xfId="289"/>
    <cellStyle name="PSHeading" xfId="290"/>
    <cellStyle name="regstoresfromspecstores" xfId="291"/>
    <cellStyle name="RevList" xfId="292"/>
    <cellStyle name="S—_x0008_" xfId="293"/>
    <cellStyle name="SAPBEXaggData" xfId="294"/>
    <cellStyle name="SAPBEXaggDataEmph" xfId="295"/>
    <cellStyle name="SAPBEXaggItem" xfId="296"/>
    <cellStyle name="SAPBEXchaText" xfId="297"/>
    <cellStyle name="SAPBEXexcBad7" xfId="298"/>
    <cellStyle name="SAPBEXexcBad8" xfId="299"/>
    <cellStyle name="SAPBEXexcBad9" xfId="300"/>
    <cellStyle name="SAPBEXexcCritical4" xfId="301"/>
    <cellStyle name="SAPBEXexcCritical5" xfId="302"/>
    <cellStyle name="SAPBEXexcCritical6" xfId="303"/>
    <cellStyle name="SAPBEXexcGood1" xfId="304"/>
    <cellStyle name="SAPBEXexcGood2" xfId="305"/>
    <cellStyle name="SAPBEXexcGood3" xfId="306"/>
    <cellStyle name="SAPBEXfilterDrill" xfId="307"/>
    <cellStyle name="SAPBEXfilterItem" xfId="308"/>
    <cellStyle name="SAPBEXfilterText" xfId="309"/>
    <cellStyle name="SAPBEXformats" xfId="310"/>
    <cellStyle name="SAPBEXheaderItem" xfId="311"/>
    <cellStyle name="SAPBEXheaderText" xfId="312"/>
    <cellStyle name="SAPBEXresData" xfId="313"/>
    <cellStyle name="SAPBEXresDataEmph" xfId="314"/>
    <cellStyle name="SAPBEXresItem" xfId="315"/>
    <cellStyle name="SAPBEXstdData" xfId="316"/>
    <cellStyle name="SAPBEXstdDataEmph" xfId="317"/>
    <cellStyle name="SAPBEXstdItem" xfId="318"/>
    <cellStyle name="SAPBEXtitle" xfId="319"/>
    <cellStyle name="SAPBEXundefined" xfId="320"/>
    <cellStyle name="SHADEDSTORES" xfId="321"/>
    <cellStyle name="specstores" xfId="322"/>
    <cellStyle name="Standard" xfId="323"/>
    <cellStyle name="Style 1" xfId="324"/>
    <cellStyle name="Style 2" xfId="325"/>
    <cellStyle name="Style 3" xfId="326"/>
    <cellStyle name="Style 4" xfId="327"/>
    <cellStyle name="Style 5" xfId="328"/>
    <cellStyle name="subhead" xfId="329"/>
    <cellStyle name="Subtotal" xfId="330"/>
    <cellStyle name="T" xfId="331"/>
    <cellStyle name="T 2" xfId="332"/>
    <cellStyle name="T_50-BB Vung tau 2011" xfId="333"/>
    <cellStyle name="T_50-BB Vung tau 2011 2" xfId="334"/>
    <cellStyle name="T_50-BB Vung tau 2011_120907 Thu tang them 4500" xfId="335"/>
    <cellStyle name="T_50-BB Vung tau 2011_120907 Thu tang them 4500 2" xfId="336"/>
    <cellStyle name="Text Indent A" xfId="337"/>
    <cellStyle name="Text Indent B" xfId="338"/>
    <cellStyle name="Text Indent C" xfId="339"/>
    <cellStyle name="th" xfId="340"/>
    <cellStyle name="th 2" xfId="341"/>
    <cellStyle name="þ_x001D_ðK_x000C_Fý_x001B_&#13;9ýU_x0001_Ð_x0008_¦)_x0007__x0001__x0001_" xfId="342"/>
    <cellStyle name="Thuyet minh" xfId="343"/>
    <cellStyle name="Title" xfId="344"/>
    <cellStyle name="Total" xfId="345"/>
    <cellStyle name="viet" xfId="346"/>
    <cellStyle name="viet 2" xfId="347"/>
    <cellStyle name="viet2" xfId="348"/>
    <cellStyle name="viet2 2" xfId="349"/>
    <cellStyle name="Vn Time 13" xfId="350"/>
    <cellStyle name="Vn Time 13 2" xfId="351"/>
    <cellStyle name="Vn Time 14" xfId="352"/>
    <cellStyle name="vnbo" xfId="353"/>
    <cellStyle name="vnhead1" xfId="354"/>
    <cellStyle name="vnhead2" xfId="355"/>
    <cellStyle name="vnhead3" xfId="356"/>
    <cellStyle name="vnhead4" xfId="357"/>
    <cellStyle name="vntxt1" xfId="358"/>
    <cellStyle name="vntxt2" xfId="359"/>
    <cellStyle name="Walutowy [0]_Invoices2001Slovakia" xfId="360"/>
    <cellStyle name="Walutowy_Invoices2001Slovakia" xfId="361"/>
    <cellStyle name="Warning Text" xfId="362"/>
    <cellStyle name="xuan" xfId="363"/>
    <cellStyle name=" [0.00]_ Att. 1- Cover" xfId="364"/>
    <cellStyle name="_ Att. 1- Cover" xfId="365"/>
    <cellStyle name="?_ Att. 1- Cover" xfId="366"/>
    <cellStyle name="똿뗦먛귟 [0.00]_PRODUCT DETAIL Q1" xfId="367"/>
    <cellStyle name="똿뗦먛귟_PRODUCT DETAIL Q1" xfId="368"/>
    <cellStyle name="믅됞 [0.00]_PRODUCT DETAIL Q1" xfId="369"/>
    <cellStyle name="믅됞_PRODUCT DETAIL Q1" xfId="370"/>
    <cellStyle name="백분율_95" xfId="371"/>
    <cellStyle name="뷭?_BOOKSHIP" xfId="372"/>
    <cellStyle name="콤마 [0]_1202" xfId="373"/>
    <cellStyle name="콤마_1202" xfId="374"/>
    <cellStyle name="통화 [0]_1202" xfId="375"/>
    <cellStyle name="통화_1202" xfId="376"/>
    <cellStyle name="표준_(정보부문)월별인원계획" xfId="377"/>
    <cellStyle name="一般_00Q3902REV.1" xfId="378"/>
    <cellStyle name="千分位[0]_00Q3902REV.1" xfId="379"/>
    <cellStyle name="千分位_00Q3902REV.1" xfId="380"/>
    <cellStyle name="標準_BOQ-08" xfId="381"/>
    <cellStyle name="貨幣 [0]_00Q3902REV.1" xfId="382"/>
    <cellStyle name="貨幣[0]_BRE" xfId="383"/>
    <cellStyle name="貨幣_00Q3902REV.1" xfId="3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0">
      <selection activeCell="A3" sqref="A3:L3"/>
    </sheetView>
  </sheetViews>
  <sheetFormatPr defaultColWidth="8.8984375" defaultRowHeight="15"/>
  <cols>
    <col min="1" max="1" width="5.3984375" style="17" customWidth="1"/>
    <col min="2" max="2" width="26.3984375" style="17" customWidth="1"/>
    <col min="3" max="3" width="17.69921875" style="18" customWidth="1"/>
    <col min="4" max="4" width="14.8984375" style="17" customWidth="1"/>
    <col min="5" max="5" width="14.8984375" style="17" bestFit="1" customWidth="1"/>
    <col min="6" max="6" width="11" style="17" customWidth="1"/>
    <col min="7" max="7" width="9" style="17" customWidth="1"/>
    <col min="8" max="8" width="7" style="17" customWidth="1"/>
    <col min="9" max="9" width="13.09765625" style="17" customWidth="1"/>
    <col min="10" max="10" width="14.296875" style="17" bestFit="1" customWidth="1"/>
    <col min="11" max="11" width="8.8984375" style="17" customWidth="1"/>
    <col min="12" max="12" width="15" style="17" customWidth="1"/>
    <col min="13" max="16384" width="8.8984375" style="17" customWidth="1"/>
  </cols>
  <sheetData>
    <row r="1" spans="1:10" ht="15.75">
      <c r="A1" s="22"/>
      <c r="J1" s="17" t="s">
        <v>77</v>
      </c>
    </row>
    <row r="2" spans="1:12" ht="26.25" customHeight="1">
      <c r="A2" s="103" t="s">
        <v>87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.75">
      <c r="A3" s="100" t="s">
        <v>96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2:12" ht="15.75">
      <c r="B4" s="36"/>
      <c r="J4" s="104" t="s">
        <v>45</v>
      </c>
      <c r="K4" s="104"/>
      <c r="L4" s="104"/>
    </row>
    <row r="5" spans="1:12" ht="39.75" customHeight="1">
      <c r="A5" s="101" t="s">
        <v>19</v>
      </c>
      <c r="B5" s="101" t="s">
        <v>22</v>
      </c>
      <c r="C5" s="101" t="s">
        <v>66</v>
      </c>
      <c r="D5" s="101" t="s">
        <v>75</v>
      </c>
      <c r="E5" s="101"/>
      <c r="F5" s="101"/>
      <c r="G5" s="101"/>
      <c r="H5" s="101"/>
      <c r="I5" s="101"/>
      <c r="J5" s="101" t="s">
        <v>68</v>
      </c>
      <c r="K5" s="101"/>
      <c r="L5" s="101"/>
    </row>
    <row r="6" spans="1:15" ht="32.25" customHeight="1">
      <c r="A6" s="102"/>
      <c r="B6" s="102"/>
      <c r="C6" s="102"/>
      <c r="D6" s="101" t="s">
        <v>67</v>
      </c>
      <c r="E6" s="101" t="s">
        <v>72</v>
      </c>
      <c r="F6" s="101"/>
      <c r="G6" s="101" t="s">
        <v>76</v>
      </c>
      <c r="H6" s="101"/>
      <c r="I6" s="101"/>
      <c r="J6" s="102" t="s">
        <v>69</v>
      </c>
      <c r="K6" s="102"/>
      <c r="L6" s="102" t="s">
        <v>70</v>
      </c>
      <c r="O6" s="37"/>
    </row>
    <row r="7" spans="1:12" ht="64.5" customHeight="1">
      <c r="A7" s="102"/>
      <c r="B7" s="102"/>
      <c r="C7" s="102"/>
      <c r="D7" s="101"/>
      <c r="E7" s="49" t="s">
        <v>73</v>
      </c>
      <c r="F7" s="49" t="s">
        <v>74</v>
      </c>
      <c r="G7" s="49" t="s">
        <v>23</v>
      </c>
      <c r="H7" s="49" t="s">
        <v>24</v>
      </c>
      <c r="I7" s="49" t="s">
        <v>32</v>
      </c>
      <c r="J7" s="49" t="s">
        <v>73</v>
      </c>
      <c r="K7" s="49" t="s">
        <v>74</v>
      </c>
      <c r="L7" s="102"/>
    </row>
    <row r="8" spans="1:12" s="67" customFormat="1" ht="15.75">
      <c r="A8" s="63">
        <v>1</v>
      </c>
      <c r="B8" s="78" t="s">
        <v>81</v>
      </c>
      <c r="C8" s="64">
        <f>C9+C10</f>
        <v>308.2835982</v>
      </c>
      <c r="D8" s="65">
        <f>E8+I8</f>
        <v>268.431147</v>
      </c>
      <c r="E8" s="65">
        <v>188.431147</v>
      </c>
      <c r="F8" s="66">
        <v>0</v>
      </c>
      <c r="G8" s="66"/>
      <c r="H8" s="66"/>
      <c r="I8" s="66">
        <v>80</v>
      </c>
      <c r="J8" s="66"/>
      <c r="K8" s="66"/>
      <c r="L8" s="66"/>
    </row>
    <row r="9" spans="1:12" s="67" customFormat="1" ht="15.75">
      <c r="A9" s="68" t="s">
        <v>88</v>
      </c>
      <c r="B9" s="69" t="s">
        <v>79</v>
      </c>
      <c r="C9" s="64">
        <f>2a!U13</f>
        <v>204.67973819999997</v>
      </c>
      <c r="D9" s="65">
        <f>D8</f>
        <v>268.431147</v>
      </c>
      <c r="E9" s="65">
        <f>E8</f>
        <v>188.431147</v>
      </c>
      <c r="F9" s="66"/>
      <c r="G9" s="66"/>
      <c r="H9" s="66"/>
      <c r="I9" s="66">
        <v>80</v>
      </c>
      <c r="J9" s="70">
        <f>D9-C9</f>
        <v>63.751408800000036</v>
      </c>
      <c r="K9" s="66"/>
      <c r="L9" s="66"/>
    </row>
    <row r="10" spans="1:12" s="67" customFormat="1" ht="15.75">
      <c r="A10" s="68" t="s">
        <v>89</v>
      </c>
      <c r="B10" s="69" t="s">
        <v>44</v>
      </c>
      <c r="C10" s="64">
        <f>2a!U14</f>
        <v>103.60386000000001</v>
      </c>
      <c r="D10" s="66"/>
      <c r="E10" s="66"/>
      <c r="F10" s="66"/>
      <c r="G10" s="66"/>
      <c r="H10" s="66"/>
      <c r="I10" s="66"/>
      <c r="J10" s="66">
        <v>0</v>
      </c>
      <c r="K10" s="66"/>
      <c r="L10" s="70">
        <f>C10</f>
        <v>103.60386000000001</v>
      </c>
    </row>
    <row r="11" spans="1:12" s="67" customFormat="1" ht="12" customHeight="1">
      <c r="A11" s="79"/>
      <c r="B11" s="80"/>
      <c r="C11" s="81"/>
      <c r="D11" s="82"/>
      <c r="E11" s="82"/>
      <c r="F11" s="82"/>
      <c r="G11" s="82"/>
      <c r="H11" s="82"/>
      <c r="I11" s="82"/>
      <c r="J11" s="82"/>
      <c r="K11" s="82"/>
      <c r="L11" s="83"/>
    </row>
    <row r="12" spans="1:12" ht="15" customHeight="1">
      <c r="A12" s="19"/>
      <c r="B12" s="84"/>
      <c r="C12" s="85"/>
      <c r="D12" s="19"/>
      <c r="E12" s="19"/>
      <c r="F12" s="19"/>
      <c r="G12" s="19"/>
      <c r="H12" s="19"/>
      <c r="I12" s="99" t="s">
        <v>94</v>
      </c>
      <c r="J12" s="99"/>
      <c r="K12" s="99"/>
      <c r="L12" s="99"/>
    </row>
    <row r="13" spans="2:12" ht="16.5">
      <c r="B13" s="97" t="s">
        <v>90</v>
      </c>
      <c r="C13" s="97"/>
      <c r="D13" s="97"/>
      <c r="E13" s="73"/>
      <c r="F13" s="73"/>
      <c r="G13" s="73"/>
      <c r="H13" s="73"/>
      <c r="I13" s="98" t="s">
        <v>92</v>
      </c>
      <c r="J13" s="98"/>
      <c r="K13" s="98"/>
      <c r="L13" s="98"/>
    </row>
    <row r="14" spans="2:12" ht="16.5">
      <c r="B14" s="76"/>
      <c r="C14" s="77"/>
      <c r="D14" s="73"/>
      <c r="E14" s="73"/>
      <c r="F14" s="73"/>
      <c r="G14" s="73"/>
      <c r="H14" s="73"/>
      <c r="I14" s="73"/>
      <c r="J14" s="73"/>
      <c r="K14" s="73"/>
      <c r="L14" s="73"/>
    </row>
    <row r="15" spans="2:12" ht="16.5">
      <c r="B15" s="76"/>
      <c r="C15" s="77"/>
      <c r="D15" s="73"/>
      <c r="E15" s="73"/>
      <c r="F15" s="73"/>
      <c r="G15" s="73"/>
      <c r="H15" s="73"/>
      <c r="I15" s="73"/>
      <c r="J15" s="73"/>
      <c r="K15" s="73"/>
      <c r="L15" s="73"/>
    </row>
    <row r="16" spans="2:12" ht="16.5">
      <c r="B16" s="76"/>
      <c r="C16" s="77"/>
      <c r="D16" s="73"/>
      <c r="E16" s="73"/>
      <c r="F16" s="73"/>
      <c r="G16" s="73"/>
      <c r="H16" s="73"/>
      <c r="I16" s="73"/>
      <c r="J16" s="73"/>
      <c r="K16" s="73"/>
      <c r="L16" s="73"/>
    </row>
    <row r="17" spans="2:12" ht="16.5">
      <c r="B17" s="76"/>
      <c r="C17" s="77"/>
      <c r="D17" s="73"/>
      <c r="E17" s="73"/>
      <c r="F17" s="73"/>
      <c r="G17" s="73"/>
      <c r="H17" s="73"/>
      <c r="I17" s="73"/>
      <c r="J17" s="73"/>
      <c r="K17" s="73"/>
      <c r="L17" s="73"/>
    </row>
    <row r="18" spans="2:12" ht="16.5">
      <c r="B18" s="97" t="s">
        <v>91</v>
      </c>
      <c r="C18" s="97"/>
      <c r="D18" s="97"/>
      <c r="E18" s="73"/>
      <c r="F18" s="73"/>
      <c r="G18" s="73"/>
      <c r="H18" s="73"/>
      <c r="I18" s="98" t="s">
        <v>93</v>
      </c>
      <c r="J18" s="98"/>
      <c r="K18" s="98"/>
      <c r="L18" s="98"/>
    </row>
    <row r="19" ht="15.75">
      <c r="B19" s="36"/>
    </row>
  </sheetData>
  <sheetProtection/>
  <mergeCells count="18">
    <mergeCell ref="A2:L2"/>
    <mergeCell ref="J4:L4"/>
    <mergeCell ref="A5:A7"/>
    <mergeCell ref="B5:B7"/>
    <mergeCell ref="C5:C7"/>
    <mergeCell ref="D5:I5"/>
    <mergeCell ref="J5:L5"/>
    <mergeCell ref="D6:D7"/>
    <mergeCell ref="G6:I6"/>
    <mergeCell ref="L6:L7"/>
    <mergeCell ref="B13:D13"/>
    <mergeCell ref="B18:D18"/>
    <mergeCell ref="I13:L13"/>
    <mergeCell ref="I18:L18"/>
    <mergeCell ref="I12:L12"/>
    <mergeCell ref="A3:L3"/>
    <mergeCell ref="E6:F6"/>
    <mergeCell ref="J6:K6"/>
  </mergeCells>
  <printOptions/>
  <pageMargins left="0" right="0" top="0" bottom="0" header="0.3" footer="0.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V58"/>
  <sheetViews>
    <sheetView zoomScale="80" zoomScaleNormal="80" zoomScalePageLayoutView="70" workbookViewId="0" topLeftCell="A1">
      <selection activeCell="T13" sqref="T13"/>
    </sheetView>
  </sheetViews>
  <sheetFormatPr defaultColWidth="8.8984375" defaultRowHeight="15"/>
  <cols>
    <col min="1" max="1" width="4.3984375" style="26" customWidth="1"/>
    <col min="2" max="2" width="25.3984375" style="21" customWidth="1"/>
    <col min="3" max="3" width="7.69921875" style="1" customWidth="1"/>
    <col min="4" max="4" width="9.09765625" style="1" customWidth="1"/>
    <col min="5" max="5" width="13.59765625" style="1" customWidth="1"/>
    <col min="6" max="6" width="12.296875" style="1" customWidth="1"/>
    <col min="7" max="7" width="10.3984375" style="1" customWidth="1"/>
    <col min="8" max="9" width="7.296875" style="1" customWidth="1"/>
    <col min="10" max="10" width="10" style="1" customWidth="1"/>
    <col min="11" max="14" width="7.296875" style="1" customWidth="1"/>
    <col min="15" max="15" width="11.69921875" style="1" customWidth="1"/>
    <col min="16" max="19" width="7.296875" style="1" customWidth="1"/>
    <col min="20" max="20" width="11.09765625" style="1" customWidth="1"/>
    <col min="21" max="21" width="16.69921875" style="1" customWidth="1"/>
    <col min="22" max="16384" width="8.8984375" style="1" customWidth="1"/>
  </cols>
  <sheetData>
    <row r="1" spans="1:21" ht="21" customHeight="1">
      <c r="A1" s="22"/>
      <c r="B1" s="23"/>
      <c r="J1" s="26"/>
      <c r="K1" s="26"/>
      <c r="L1" s="26"/>
      <c r="T1" s="24"/>
      <c r="U1" s="24" t="s">
        <v>33</v>
      </c>
    </row>
    <row r="2" spans="1:21" ht="15.75">
      <c r="A2" s="25"/>
      <c r="T2" s="24"/>
      <c r="U2" s="24"/>
    </row>
    <row r="3" spans="1:22" s="41" customFormat="1" ht="23.25">
      <c r="A3" s="114" t="s">
        <v>47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62"/>
    </row>
    <row r="4" spans="1:22" s="42" customFormat="1" ht="18.75" customHeight="1">
      <c r="A4" s="108" t="s">
        <v>96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48"/>
    </row>
    <row r="5" spans="20:21" ht="20.25" customHeight="1">
      <c r="T5" s="27"/>
      <c r="U5" s="27"/>
    </row>
    <row r="6" spans="1:21" s="20" customFormat="1" ht="37.5" customHeight="1">
      <c r="A6" s="115" t="s">
        <v>46</v>
      </c>
      <c r="B6" s="116" t="s">
        <v>20</v>
      </c>
      <c r="C6" s="109" t="s">
        <v>48</v>
      </c>
      <c r="D6" s="109" t="s">
        <v>49</v>
      </c>
      <c r="E6" s="109" t="s">
        <v>53</v>
      </c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 t="s">
        <v>60</v>
      </c>
    </row>
    <row r="7" spans="1:21" s="20" customFormat="1" ht="24" customHeight="1">
      <c r="A7" s="115"/>
      <c r="B7" s="116"/>
      <c r="C7" s="109"/>
      <c r="D7" s="109"/>
      <c r="E7" s="109" t="s">
        <v>52</v>
      </c>
      <c r="F7" s="109" t="s">
        <v>54</v>
      </c>
      <c r="G7" s="109" t="s">
        <v>55</v>
      </c>
      <c r="H7" s="111" t="s">
        <v>58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09" t="s">
        <v>59</v>
      </c>
      <c r="U7" s="110"/>
    </row>
    <row r="8" spans="1:21" s="20" customFormat="1" ht="20.25" customHeight="1">
      <c r="A8" s="115"/>
      <c r="B8" s="116"/>
      <c r="C8" s="109"/>
      <c r="D8" s="109"/>
      <c r="E8" s="110"/>
      <c r="F8" s="110"/>
      <c r="G8" s="110"/>
      <c r="H8" s="112" t="s">
        <v>34</v>
      </c>
      <c r="I8" s="112" t="s">
        <v>17</v>
      </c>
      <c r="J8" s="112" t="s">
        <v>43</v>
      </c>
      <c r="K8" s="112" t="s">
        <v>35</v>
      </c>
      <c r="L8" s="112" t="s">
        <v>36</v>
      </c>
      <c r="M8" s="112" t="s">
        <v>37</v>
      </c>
      <c r="N8" s="112" t="s">
        <v>38</v>
      </c>
      <c r="O8" s="112" t="s">
        <v>40</v>
      </c>
      <c r="P8" s="117" t="s">
        <v>41</v>
      </c>
      <c r="Q8" s="117" t="s">
        <v>50</v>
      </c>
      <c r="R8" s="117" t="s">
        <v>39</v>
      </c>
      <c r="S8" s="112" t="s">
        <v>42</v>
      </c>
      <c r="T8" s="110"/>
      <c r="U8" s="110"/>
    </row>
    <row r="9" spans="1:21" s="20" customFormat="1" ht="18" customHeight="1">
      <c r="A9" s="115"/>
      <c r="B9" s="116"/>
      <c r="C9" s="109"/>
      <c r="D9" s="109"/>
      <c r="E9" s="110"/>
      <c r="F9" s="110"/>
      <c r="G9" s="110"/>
      <c r="H9" s="112"/>
      <c r="I9" s="112" t="s">
        <v>8</v>
      </c>
      <c r="J9" s="112" t="s">
        <v>8</v>
      </c>
      <c r="K9" s="113"/>
      <c r="L9" s="113" t="s">
        <v>4</v>
      </c>
      <c r="M9" s="113"/>
      <c r="N9" s="112"/>
      <c r="O9" s="113"/>
      <c r="P9" s="117"/>
      <c r="Q9" s="117"/>
      <c r="R9" s="117"/>
      <c r="S9" s="113"/>
      <c r="T9" s="110"/>
      <c r="U9" s="110"/>
    </row>
    <row r="10" spans="1:21" s="20" customFormat="1" ht="73.5" customHeight="1">
      <c r="A10" s="115"/>
      <c r="B10" s="116"/>
      <c r="C10" s="109"/>
      <c r="D10" s="109"/>
      <c r="E10" s="110"/>
      <c r="F10" s="110"/>
      <c r="G10" s="110"/>
      <c r="H10" s="112"/>
      <c r="I10" s="112"/>
      <c r="J10" s="112"/>
      <c r="K10" s="113"/>
      <c r="L10" s="113"/>
      <c r="M10" s="113"/>
      <c r="N10" s="112"/>
      <c r="O10" s="113"/>
      <c r="P10" s="117"/>
      <c r="Q10" s="117"/>
      <c r="R10" s="117"/>
      <c r="S10" s="113"/>
      <c r="T10" s="110"/>
      <c r="U10" s="110"/>
    </row>
    <row r="11" spans="1:21" s="31" customFormat="1" ht="30" customHeight="1">
      <c r="A11" s="28">
        <v>1</v>
      </c>
      <c r="B11" s="29" t="s">
        <v>18</v>
      </c>
      <c r="C11" s="28">
        <v>3</v>
      </c>
      <c r="D11" s="28">
        <f>C11+1</f>
        <v>4</v>
      </c>
      <c r="E11" s="39" t="s">
        <v>56</v>
      </c>
      <c r="F11" s="40">
        <v>6</v>
      </c>
      <c r="G11" s="39" t="s">
        <v>51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28">
        <v>20</v>
      </c>
      <c r="U11" s="30" t="s">
        <v>57</v>
      </c>
    </row>
    <row r="12" spans="1:21" s="71" customFormat="1" ht="21.75" customHeight="1">
      <c r="A12" s="63">
        <v>1</v>
      </c>
      <c r="B12" s="86" t="s">
        <v>81</v>
      </c>
      <c r="C12" s="88">
        <f>SUM(C13:C14)</f>
        <v>32</v>
      </c>
      <c r="D12" s="88">
        <f aca="true" t="shared" si="0" ref="D12:S12">SUM(D13:D14)</f>
        <v>30</v>
      </c>
      <c r="E12" s="125">
        <f>SUM(E13:E14)</f>
        <v>165.74387000000002</v>
      </c>
      <c r="F12" s="90">
        <f t="shared" si="0"/>
        <v>110.12</v>
      </c>
      <c r="G12" s="91">
        <f>SUM(H12:S12)</f>
        <v>29.586499999999997</v>
      </c>
      <c r="H12" s="92">
        <f t="shared" si="0"/>
        <v>3</v>
      </c>
      <c r="I12" s="92">
        <f t="shared" si="0"/>
        <v>3.1</v>
      </c>
      <c r="J12" s="89">
        <f>SUM(J13:J14)</f>
        <v>0.6972</v>
      </c>
      <c r="K12" s="92">
        <f t="shared" si="0"/>
        <v>0</v>
      </c>
      <c r="L12" s="92">
        <f t="shared" si="0"/>
        <v>0</v>
      </c>
      <c r="M12" s="92">
        <f t="shared" si="0"/>
        <v>4.06</v>
      </c>
      <c r="N12" s="92">
        <f t="shared" si="0"/>
        <v>0</v>
      </c>
      <c r="O12" s="89">
        <f t="shared" si="0"/>
        <v>18.3293</v>
      </c>
      <c r="P12" s="92">
        <f t="shared" si="0"/>
        <v>0</v>
      </c>
      <c r="Q12" s="92">
        <f t="shared" si="0"/>
        <v>0.4</v>
      </c>
      <c r="R12" s="92">
        <f t="shared" si="0"/>
        <v>0</v>
      </c>
      <c r="S12" s="92">
        <f t="shared" si="0"/>
        <v>0</v>
      </c>
      <c r="T12" s="125">
        <f>SUM(T13:T14)</f>
        <v>26.03737</v>
      </c>
      <c r="U12" s="92">
        <f>E12*0.31*6</f>
        <v>308.28359820000003</v>
      </c>
    </row>
    <row r="13" spans="1:21" s="71" customFormat="1" ht="18" customHeight="1">
      <c r="A13" s="68" t="s">
        <v>88</v>
      </c>
      <c r="B13" s="69" t="s">
        <v>79</v>
      </c>
      <c r="C13" s="88">
        <v>19</v>
      </c>
      <c r="D13" s="93">
        <v>18</v>
      </c>
      <c r="E13" s="126">
        <f>F13+G13+T13</f>
        <v>110.04287</v>
      </c>
      <c r="F13" s="94">
        <v>69.52</v>
      </c>
      <c r="G13" s="91">
        <f>SUM(H13:S13)</f>
        <v>24.026500000000002</v>
      </c>
      <c r="H13" s="95">
        <v>1.8</v>
      </c>
      <c r="I13" s="95">
        <v>3.1</v>
      </c>
      <c r="J13" s="91">
        <v>0.6972</v>
      </c>
      <c r="K13" s="95"/>
      <c r="L13" s="95"/>
      <c r="M13" s="95"/>
      <c r="N13" s="95"/>
      <c r="O13" s="91">
        <v>18.3293</v>
      </c>
      <c r="P13" s="95"/>
      <c r="Q13" s="95">
        <v>0.1</v>
      </c>
      <c r="R13" s="95"/>
      <c r="S13" s="95"/>
      <c r="T13" s="126">
        <f>(F13+J13+I13)*22.5%</f>
        <v>16.49637</v>
      </c>
      <c r="U13" s="90">
        <f>E13*0.31*6</f>
        <v>204.67973819999997</v>
      </c>
    </row>
    <row r="14" spans="1:21" s="71" customFormat="1" ht="18" customHeight="1">
      <c r="A14" s="68" t="s">
        <v>89</v>
      </c>
      <c r="B14" s="69" t="s">
        <v>44</v>
      </c>
      <c r="C14" s="88">
        <v>13</v>
      </c>
      <c r="D14" s="93">
        <v>12</v>
      </c>
      <c r="E14" s="91">
        <f>F14+G14+T14</f>
        <v>55.70100000000001</v>
      </c>
      <c r="F14" s="94">
        <v>40.6</v>
      </c>
      <c r="G14" s="96">
        <f>SUM(H14:S14)</f>
        <v>5.56</v>
      </c>
      <c r="H14" s="95">
        <v>1.2</v>
      </c>
      <c r="I14" s="95"/>
      <c r="J14" s="95"/>
      <c r="K14" s="95"/>
      <c r="L14" s="95"/>
      <c r="M14" s="95">
        <v>4.06</v>
      </c>
      <c r="N14" s="95"/>
      <c r="O14" s="95"/>
      <c r="P14" s="95"/>
      <c r="Q14" s="95">
        <v>0.3</v>
      </c>
      <c r="R14" s="95"/>
      <c r="S14" s="95"/>
      <c r="T14" s="95">
        <f>(F14+J14+I14)*23.5%</f>
        <v>9.541</v>
      </c>
      <c r="U14" s="90">
        <f>E14*0.31*6</f>
        <v>103.60386000000001</v>
      </c>
    </row>
    <row r="15" ht="12.75" customHeight="1"/>
    <row r="16" ht="12.75" customHeight="1"/>
    <row r="17" spans="16:20" ht="15" customHeight="1">
      <c r="P17" s="105" t="s">
        <v>95</v>
      </c>
      <c r="Q17" s="105"/>
      <c r="R17" s="105"/>
      <c r="S17" s="105"/>
      <c r="T17" s="105"/>
    </row>
    <row r="18" spans="1:20" ht="16.5" customHeight="1">
      <c r="A18" s="32"/>
      <c r="B18" s="97" t="s">
        <v>90</v>
      </c>
      <c r="C18" s="97"/>
      <c r="D18" s="97"/>
      <c r="E18" s="73"/>
      <c r="F18" s="73"/>
      <c r="G18" s="73"/>
      <c r="H18" s="73"/>
      <c r="I18" s="74"/>
      <c r="J18" s="74"/>
      <c r="K18" s="74"/>
      <c r="L18" s="74"/>
      <c r="M18" s="75"/>
      <c r="N18" s="75"/>
      <c r="O18" s="75"/>
      <c r="P18" s="98" t="s">
        <v>92</v>
      </c>
      <c r="Q18" s="98"/>
      <c r="R18" s="98"/>
      <c r="S18" s="98"/>
      <c r="T18" s="98"/>
    </row>
    <row r="19" spans="2:19" ht="16.5">
      <c r="B19" s="76"/>
      <c r="C19" s="77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74"/>
      <c r="O19" s="74"/>
      <c r="P19" s="74"/>
      <c r="Q19" s="74"/>
      <c r="R19" s="74"/>
      <c r="S19" s="74"/>
    </row>
    <row r="20" spans="2:19" ht="16.5">
      <c r="B20" s="76"/>
      <c r="C20" s="77"/>
      <c r="D20" s="73"/>
      <c r="E20" s="73"/>
      <c r="F20" s="73"/>
      <c r="G20" s="73"/>
      <c r="H20" s="73"/>
      <c r="I20" s="73"/>
      <c r="J20" s="73"/>
      <c r="K20" s="73"/>
      <c r="L20" s="73"/>
      <c r="M20" s="74"/>
      <c r="N20" s="74"/>
      <c r="O20" s="74"/>
      <c r="P20" s="74"/>
      <c r="Q20" s="74"/>
      <c r="R20" s="74"/>
      <c r="S20" s="74"/>
    </row>
    <row r="21" spans="2:19" ht="16.5">
      <c r="B21" s="76"/>
      <c r="C21" s="77"/>
      <c r="D21" s="73"/>
      <c r="E21" s="73"/>
      <c r="F21" s="73"/>
      <c r="G21" s="73"/>
      <c r="H21" s="73"/>
      <c r="I21" s="73"/>
      <c r="J21" s="73"/>
      <c r="K21" s="73"/>
      <c r="L21" s="73"/>
      <c r="M21" s="74"/>
      <c r="N21" s="74"/>
      <c r="O21" s="74"/>
      <c r="P21" s="74"/>
      <c r="Q21" s="74"/>
      <c r="R21" s="74"/>
      <c r="S21" s="74"/>
    </row>
    <row r="22" spans="2:19" ht="16.5">
      <c r="B22" s="76"/>
      <c r="C22" s="77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4"/>
      <c r="R22" s="74"/>
      <c r="S22" s="74"/>
    </row>
    <row r="23" spans="2:20" ht="16.5">
      <c r="B23" s="97" t="s">
        <v>91</v>
      </c>
      <c r="C23" s="97"/>
      <c r="D23" s="97"/>
      <c r="E23" s="73"/>
      <c r="F23" s="73"/>
      <c r="G23" s="73"/>
      <c r="H23" s="73"/>
      <c r="I23" s="74"/>
      <c r="J23" s="74"/>
      <c r="K23" s="74"/>
      <c r="L23" s="74"/>
      <c r="M23" s="74"/>
      <c r="N23" s="74"/>
      <c r="O23" s="74"/>
      <c r="P23" s="98" t="s">
        <v>93</v>
      </c>
      <c r="Q23" s="98"/>
      <c r="R23" s="98"/>
      <c r="S23" s="98"/>
      <c r="T23" s="98"/>
    </row>
    <row r="24" spans="1:2" ht="16.5">
      <c r="A24" s="1"/>
      <c r="B24" s="33"/>
    </row>
    <row r="48" spans="1:2" ht="16.5">
      <c r="A48" s="1"/>
      <c r="B48" s="34"/>
    </row>
    <row r="56" spans="1:2" ht="31.5" customHeight="1">
      <c r="A56" s="1"/>
      <c r="B56" s="35"/>
    </row>
    <row r="57" spans="1:2" ht="15.75">
      <c r="A57" s="1"/>
      <c r="B57" s="35"/>
    </row>
    <row r="58" spans="1:2" ht="15.75">
      <c r="A58" s="1"/>
      <c r="B58" s="35"/>
    </row>
  </sheetData>
  <sheetProtection/>
  <mergeCells count="30">
    <mergeCell ref="D6:D10"/>
    <mergeCell ref="L8:L10"/>
    <mergeCell ref="F7:F10"/>
    <mergeCell ref="P8:P10"/>
    <mergeCell ref="T7:T10"/>
    <mergeCell ref="Q8:Q10"/>
    <mergeCell ref="R8:R10"/>
    <mergeCell ref="K8:K10"/>
    <mergeCell ref="J8:J10"/>
    <mergeCell ref="M8:M10"/>
    <mergeCell ref="A3:U3"/>
    <mergeCell ref="A6:A10"/>
    <mergeCell ref="B6:B10"/>
    <mergeCell ref="C6:C10"/>
    <mergeCell ref="N8:N10"/>
    <mergeCell ref="I8:I10"/>
    <mergeCell ref="E6:T6"/>
    <mergeCell ref="O8:O10"/>
    <mergeCell ref="G7:G10"/>
    <mergeCell ref="E7:E10"/>
    <mergeCell ref="P17:T17"/>
    <mergeCell ref="B18:D18"/>
    <mergeCell ref="B23:D23"/>
    <mergeCell ref="P18:T18"/>
    <mergeCell ref="P23:T23"/>
    <mergeCell ref="A4:U4"/>
    <mergeCell ref="U6:U10"/>
    <mergeCell ref="H7:S7"/>
    <mergeCell ref="S8:S10"/>
    <mergeCell ref="H8:H10"/>
  </mergeCells>
  <printOptions horizontalCentered="1"/>
  <pageMargins left="0.1968503937007874" right="0.1968503937007874" top="0.7480314960629921" bottom="0.5118110236220472" header="0.2362204724409449" footer="0.196850393700787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V64"/>
  <sheetViews>
    <sheetView tabSelected="1" zoomScale="85" zoomScaleNormal="85" zoomScalePageLayoutView="70" workbookViewId="0" topLeftCell="C1">
      <selection activeCell="U16" sqref="C16:U16"/>
    </sheetView>
  </sheetViews>
  <sheetFormatPr defaultColWidth="8.796875" defaultRowHeight="15"/>
  <cols>
    <col min="1" max="1" width="4.3984375" style="4" customWidth="1"/>
    <col min="2" max="2" width="31.8984375" style="3" customWidth="1"/>
    <col min="3" max="3" width="9.59765625" style="3" customWidth="1"/>
    <col min="4" max="4" width="12" style="3" customWidth="1"/>
    <col min="5" max="5" width="10" style="4" customWidth="1"/>
    <col min="6" max="6" width="13.8984375" style="5" customWidth="1"/>
    <col min="7" max="7" width="10" style="5" customWidth="1"/>
    <col min="8" max="8" width="9.59765625" style="5" customWidth="1"/>
    <col min="9" max="12" width="10" style="5" customWidth="1"/>
    <col min="13" max="21" width="10" style="4" customWidth="1"/>
    <col min="22" max="22" width="11.59765625" style="4" customWidth="1"/>
    <col min="23" max="16384" width="9.09765625" style="4" customWidth="1"/>
  </cols>
  <sheetData>
    <row r="1" spans="1:22" ht="15.75">
      <c r="A1" s="2"/>
      <c r="U1" s="4" t="s">
        <v>71</v>
      </c>
      <c r="V1" s="46"/>
    </row>
    <row r="2" ht="15.75">
      <c r="A2" s="6"/>
    </row>
    <row r="3" spans="1:22" ht="24" customHeight="1">
      <c r="A3" s="106" t="s">
        <v>85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2" ht="20.25" customHeight="1">
      <c r="A4" s="107" t="s">
        <v>96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</row>
    <row r="5" spans="13:22" ht="22.5" customHeight="1">
      <c r="M5" s="5"/>
      <c r="N5" s="5"/>
      <c r="O5" s="5"/>
      <c r="P5" s="5"/>
      <c r="Q5" s="5"/>
      <c r="R5" s="5"/>
      <c r="S5" s="5"/>
      <c r="T5" s="5"/>
      <c r="V5" s="7" t="s">
        <v>6</v>
      </c>
    </row>
    <row r="6" spans="1:22" ht="30.75" customHeight="1">
      <c r="A6" s="112" t="s">
        <v>19</v>
      </c>
      <c r="B6" s="112" t="s">
        <v>5</v>
      </c>
      <c r="C6" s="112" t="s">
        <v>61</v>
      </c>
      <c r="D6" s="112"/>
      <c r="E6" s="112" t="s">
        <v>62</v>
      </c>
      <c r="F6" s="112" t="s">
        <v>63</v>
      </c>
      <c r="G6" s="112" t="s">
        <v>65</v>
      </c>
      <c r="H6" s="113"/>
      <c r="I6" s="113"/>
      <c r="J6" s="113"/>
      <c r="K6" s="113"/>
      <c r="L6" s="113"/>
      <c r="M6" s="113"/>
      <c r="N6" s="112" t="s">
        <v>64</v>
      </c>
      <c r="O6" s="113"/>
      <c r="P6" s="113"/>
      <c r="Q6" s="113"/>
      <c r="R6" s="113"/>
      <c r="S6" s="113"/>
      <c r="T6" s="113"/>
      <c r="U6" s="112" t="s">
        <v>13</v>
      </c>
      <c r="V6" s="112" t="s">
        <v>84</v>
      </c>
    </row>
    <row r="7" spans="1:22" ht="18" customHeight="1">
      <c r="A7" s="112"/>
      <c r="B7" s="112" t="s">
        <v>5</v>
      </c>
      <c r="C7" s="112" t="s">
        <v>29</v>
      </c>
      <c r="D7" s="112" t="s">
        <v>31</v>
      </c>
      <c r="E7" s="112"/>
      <c r="F7" s="112"/>
      <c r="G7" s="112" t="s">
        <v>11</v>
      </c>
      <c r="H7" s="112" t="s">
        <v>7</v>
      </c>
      <c r="I7" s="112" t="s">
        <v>21</v>
      </c>
      <c r="J7" s="119" t="s">
        <v>1</v>
      </c>
      <c r="K7" s="120"/>
      <c r="L7" s="120"/>
      <c r="M7" s="112" t="s">
        <v>25</v>
      </c>
      <c r="N7" s="112" t="s">
        <v>11</v>
      </c>
      <c r="O7" s="112" t="s">
        <v>7</v>
      </c>
      <c r="P7" s="112" t="s">
        <v>21</v>
      </c>
      <c r="Q7" s="119" t="s">
        <v>1</v>
      </c>
      <c r="R7" s="120"/>
      <c r="S7" s="120"/>
      <c r="T7" s="112" t="s">
        <v>25</v>
      </c>
      <c r="U7" s="113"/>
      <c r="V7" s="113"/>
    </row>
    <row r="8" spans="1:22" ht="36" customHeight="1">
      <c r="A8" s="112"/>
      <c r="B8" s="112"/>
      <c r="C8" s="112"/>
      <c r="D8" s="112"/>
      <c r="E8" s="112"/>
      <c r="F8" s="112" t="s">
        <v>0</v>
      </c>
      <c r="G8" s="113" t="s">
        <v>2</v>
      </c>
      <c r="H8" s="113"/>
      <c r="I8" s="113" t="s">
        <v>3</v>
      </c>
      <c r="J8" s="112" t="s">
        <v>17</v>
      </c>
      <c r="K8" s="112" t="s">
        <v>12</v>
      </c>
      <c r="L8" s="112" t="s">
        <v>16</v>
      </c>
      <c r="M8" s="113"/>
      <c r="N8" s="113" t="s">
        <v>2</v>
      </c>
      <c r="O8" s="113"/>
      <c r="P8" s="113" t="s">
        <v>3</v>
      </c>
      <c r="Q8" s="112" t="s">
        <v>17</v>
      </c>
      <c r="R8" s="112" t="s">
        <v>12</v>
      </c>
      <c r="S8" s="112" t="s">
        <v>16</v>
      </c>
      <c r="T8" s="113"/>
      <c r="U8" s="113"/>
      <c r="V8" s="113"/>
    </row>
    <row r="9" spans="1:22" ht="36" customHeight="1">
      <c r="A9" s="112"/>
      <c r="B9" s="112"/>
      <c r="C9" s="112"/>
      <c r="D9" s="112"/>
      <c r="E9" s="112"/>
      <c r="F9" s="112"/>
      <c r="G9" s="113"/>
      <c r="H9" s="113"/>
      <c r="I9" s="113" t="s">
        <v>14</v>
      </c>
      <c r="J9" s="112" t="s">
        <v>8</v>
      </c>
      <c r="K9" s="112"/>
      <c r="L9" s="113"/>
      <c r="M9" s="113"/>
      <c r="N9" s="113"/>
      <c r="O9" s="113"/>
      <c r="P9" s="113" t="s">
        <v>14</v>
      </c>
      <c r="Q9" s="112" t="s">
        <v>8</v>
      </c>
      <c r="R9" s="112"/>
      <c r="S9" s="113"/>
      <c r="T9" s="113"/>
      <c r="U9" s="113"/>
      <c r="V9" s="113"/>
    </row>
    <row r="10" spans="1:22" ht="25.5" customHeight="1">
      <c r="A10" s="112"/>
      <c r="B10" s="112"/>
      <c r="C10" s="112"/>
      <c r="D10" s="112"/>
      <c r="E10" s="112"/>
      <c r="F10" s="112" t="s">
        <v>15</v>
      </c>
      <c r="G10" s="113"/>
      <c r="H10" s="113"/>
      <c r="I10" s="113"/>
      <c r="J10" s="112"/>
      <c r="K10" s="112"/>
      <c r="L10" s="113"/>
      <c r="M10" s="113"/>
      <c r="N10" s="113"/>
      <c r="O10" s="113"/>
      <c r="P10" s="113"/>
      <c r="Q10" s="112"/>
      <c r="R10" s="112"/>
      <c r="S10" s="113"/>
      <c r="T10" s="113"/>
      <c r="U10" s="113"/>
      <c r="V10" s="113"/>
    </row>
    <row r="11" spans="1:22" ht="26.25" customHeight="1">
      <c r="A11" s="112"/>
      <c r="B11" s="112"/>
      <c r="C11" s="112"/>
      <c r="D11" s="112"/>
      <c r="E11" s="112"/>
      <c r="F11" s="112"/>
      <c r="G11" s="113"/>
      <c r="H11" s="113"/>
      <c r="I11" s="113"/>
      <c r="J11" s="112"/>
      <c r="K11" s="112"/>
      <c r="L11" s="113"/>
      <c r="M11" s="113"/>
      <c r="N11" s="113"/>
      <c r="O11" s="113"/>
      <c r="P11" s="113"/>
      <c r="Q11" s="112"/>
      <c r="R11" s="112"/>
      <c r="S11" s="113"/>
      <c r="T11" s="113"/>
      <c r="U11" s="113"/>
      <c r="V11" s="113"/>
    </row>
    <row r="12" spans="1:22" ht="25.5" customHeight="1">
      <c r="A12" s="50" t="s">
        <v>9</v>
      </c>
      <c r="B12" s="51" t="s">
        <v>10</v>
      </c>
      <c r="C12" s="51" t="s">
        <v>28</v>
      </c>
      <c r="D12" s="51" t="s">
        <v>27</v>
      </c>
      <c r="E12" s="51" t="s">
        <v>26</v>
      </c>
      <c r="F12" s="52">
        <v>6</v>
      </c>
      <c r="G12" s="52">
        <v>7</v>
      </c>
      <c r="H12" s="52">
        <f aca="true" t="shared" si="0" ref="H12:U12">G12+1</f>
        <v>8</v>
      </c>
      <c r="I12" s="52">
        <f t="shared" si="0"/>
        <v>9</v>
      </c>
      <c r="J12" s="52">
        <f t="shared" si="0"/>
        <v>10</v>
      </c>
      <c r="K12" s="52">
        <f t="shared" si="0"/>
        <v>11</v>
      </c>
      <c r="L12" s="52">
        <f t="shared" si="0"/>
        <v>12</v>
      </c>
      <c r="M12" s="52">
        <f t="shared" si="0"/>
        <v>13</v>
      </c>
      <c r="N12" s="52">
        <f t="shared" si="0"/>
        <v>14</v>
      </c>
      <c r="O12" s="52">
        <f t="shared" si="0"/>
        <v>15</v>
      </c>
      <c r="P12" s="52">
        <f t="shared" si="0"/>
        <v>16</v>
      </c>
      <c r="Q12" s="52">
        <f t="shared" si="0"/>
        <v>17</v>
      </c>
      <c r="R12" s="52">
        <f t="shared" si="0"/>
        <v>18</v>
      </c>
      <c r="S12" s="52">
        <f t="shared" si="0"/>
        <v>19</v>
      </c>
      <c r="T12" s="52">
        <f t="shared" si="0"/>
        <v>20</v>
      </c>
      <c r="U12" s="52">
        <f t="shared" si="0"/>
        <v>21</v>
      </c>
      <c r="V12" s="53" t="s">
        <v>30</v>
      </c>
    </row>
    <row r="13" spans="1:22" ht="20.25" customHeight="1">
      <c r="A13" s="52"/>
      <c r="B13" s="54" t="s">
        <v>11</v>
      </c>
      <c r="C13" s="51"/>
      <c r="D13" s="51"/>
      <c r="E13" s="51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3"/>
    </row>
    <row r="14" spans="1:22" ht="21" customHeight="1" hidden="1">
      <c r="A14" s="55">
        <v>1</v>
      </c>
      <c r="B14" s="56" t="s">
        <v>78</v>
      </c>
      <c r="C14" s="57"/>
      <c r="D14" s="57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60"/>
    </row>
    <row r="15" spans="1:22" ht="21" customHeight="1" hidden="1">
      <c r="A15" s="61">
        <v>2</v>
      </c>
      <c r="B15" s="56" t="s">
        <v>80</v>
      </c>
      <c r="C15" s="57"/>
      <c r="D15" s="57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60"/>
    </row>
    <row r="16" spans="1:22" ht="21" customHeight="1">
      <c r="A16" s="55">
        <v>1</v>
      </c>
      <c r="B16" s="56" t="s">
        <v>81</v>
      </c>
      <c r="C16" s="127" t="s">
        <v>86</v>
      </c>
      <c r="D16" s="87">
        <v>13.064916</v>
      </c>
      <c r="E16" s="128">
        <v>13</v>
      </c>
      <c r="F16" s="128">
        <v>12</v>
      </c>
      <c r="G16" s="129">
        <f>H16+I16</f>
        <v>40.6</v>
      </c>
      <c r="H16" s="129">
        <v>40.6</v>
      </c>
      <c r="I16" s="130"/>
      <c r="J16" s="130"/>
      <c r="K16" s="130"/>
      <c r="L16" s="130"/>
      <c r="M16" s="131">
        <f>G16*1%*1.49</f>
        <v>0.60494</v>
      </c>
      <c r="N16" s="132">
        <v>40.6</v>
      </c>
      <c r="O16" s="132">
        <v>40.6</v>
      </c>
      <c r="P16" s="133"/>
      <c r="Q16" s="133"/>
      <c r="R16" s="133"/>
      <c r="S16" s="133"/>
      <c r="T16" s="134">
        <f>N16*1%*1.8</f>
        <v>0.7308000000000001</v>
      </c>
      <c r="U16" s="131">
        <f>T16-M16</f>
        <v>0.12586000000000008</v>
      </c>
      <c r="V16" s="72">
        <f>U16*6</f>
        <v>0.7551600000000005</v>
      </c>
    </row>
    <row r="17" spans="1:22" ht="21" customHeight="1" hidden="1">
      <c r="A17" s="55">
        <v>4</v>
      </c>
      <c r="B17" s="56" t="s">
        <v>82</v>
      </c>
      <c r="C17" s="57"/>
      <c r="D17" s="57"/>
      <c r="E17" s="58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60"/>
    </row>
    <row r="18" spans="1:22" ht="35.25" customHeight="1" hidden="1">
      <c r="A18" s="61">
        <v>5</v>
      </c>
      <c r="B18" s="56" t="s">
        <v>83</v>
      </c>
      <c r="C18" s="57"/>
      <c r="D18" s="57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0"/>
    </row>
    <row r="19" spans="2:3" ht="15.75">
      <c r="B19" s="47"/>
      <c r="C19" s="8"/>
    </row>
    <row r="20" spans="2:22" ht="16.5" customHeight="1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45"/>
      <c r="S20" s="43"/>
      <c r="T20" s="5"/>
      <c r="U20" s="5"/>
      <c r="V20" s="5"/>
    </row>
    <row r="21" spans="2:22" ht="20.25" customHeight="1">
      <c r="B21" s="124"/>
      <c r="C21" s="124"/>
      <c r="D21" s="124"/>
      <c r="E21" s="124"/>
      <c r="F21" s="9"/>
      <c r="G21" s="9"/>
      <c r="H21" s="9"/>
      <c r="I21" s="9"/>
      <c r="J21" s="9"/>
      <c r="K21" s="9"/>
      <c r="L21" s="10"/>
      <c r="S21" s="44"/>
      <c r="T21" s="11"/>
      <c r="U21" s="11"/>
      <c r="V21" s="11"/>
    </row>
    <row r="22" spans="7:22" ht="16.5">
      <c r="G22" s="10"/>
      <c r="H22" s="10"/>
      <c r="I22" s="10"/>
      <c r="J22" s="10"/>
      <c r="K22" s="12"/>
      <c r="L22" s="10"/>
      <c r="M22" s="5"/>
      <c r="N22" s="5"/>
      <c r="O22" s="5"/>
      <c r="P22" s="5"/>
      <c r="R22" s="123"/>
      <c r="S22" s="123"/>
      <c r="T22" s="123"/>
      <c r="U22" s="13"/>
      <c r="V22" s="13"/>
    </row>
    <row r="23" spans="20:22" ht="15.75">
      <c r="T23" s="122"/>
      <c r="U23" s="122"/>
      <c r="V23" s="122"/>
    </row>
    <row r="30" spans="2:12" ht="16.5">
      <c r="B30" s="14"/>
      <c r="C30" s="4"/>
      <c r="D30" s="4"/>
      <c r="F30" s="4"/>
      <c r="G30" s="4"/>
      <c r="H30" s="4"/>
      <c r="I30" s="4"/>
      <c r="J30" s="4"/>
      <c r="K30" s="4"/>
      <c r="L30" s="4"/>
    </row>
    <row r="54" spans="2:12" ht="16.5">
      <c r="B54" s="15"/>
      <c r="C54" s="4"/>
      <c r="D54" s="4"/>
      <c r="F54" s="4"/>
      <c r="G54" s="4"/>
      <c r="H54" s="4"/>
      <c r="I54" s="4"/>
      <c r="J54" s="4"/>
      <c r="K54" s="4"/>
      <c r="L54" s="4"/>
    </row>
    <row r="62" spans="2:12" ht="31.5" customHeight="1">
      <c r="B62" s="16"/>
      <c r="C62" s="4"/>
      <c r="D62" s="4"/>
      <c r="F62" s="4"/>
      <c r="G62" s="4"/>
      <c r="H62" s="4"/>
      <c r="I62" s="4"/>
      <c r="J62" s="4"/>
      <c r="K62" s="4"/>
      <c r="L62" s="4"/>
    </row>
    <row r="63" spans="2:12" ht="15.75">
      <c r="B63" s="16"/>
      <c r="C63" s="4"/>
      <c r="D63" s="4"/>
      <c r="F63" s="4"/>
      <c r="G63" s="4"/>
      <c r="H63" s="4"/>
      <c r="I63" s="4"/>
      <c r="J63" s="4"/>
      <c r="K63" s="4"/>
      <c r="L63" s="4"/>
    </row>
    <row r="64" spans="2:12" ht="15.75">
      <c r="B64" s="16"/>
      <c r="C64" s="4"/>
      <c r="D64" s="4"/>
      <c r="F64" s="4"/>
      <c r="G64" s="4"/>
      <c r="H64" s="4"/>
      <c r="I64" s="4"/>
      <c r="J64" s="4"/>
      <c r="K64" s="4"/>
      <c r="L64" s="4"/>
    </row>
  </sheetData>
  <sheetProtection/>
  <mergeCells count="32">
    <mergeCell ref="A6:A11"/>
    <mergeCell ref="K8:K11"/>
    <mergeCell ref="D7:D11"/>
    <mergeCell ref="C7:C11"/>
    <mergeCell ref="C6:D6"/>
    <mergeCell ref="E6:E11"/>
    <mergeCell ref="J7:L7"/>
    <mergeCell ref="B21:E21"/>
    <mergeCell ref="I7:I11"/>
    <mergeCell ref="N7:N11"/>
    <mergeCell ref="L8:L11"/>
    <mergeCell ref="F6:F11"/>
    <mergeCell ref="G6:M6"/>
    <mergeCell ref="T23:V23"/>
    <mergeCell ref="U6:U11"/>
    <mergeCell ref="Q8:Q11"/>
    <mergeCell ref="V6:V11"/>
    <mergeCell ref="H7:H11"/>
    <mergeCell ref="N6:T6"/>
    <mergeCell ref="R22:T22"/>
    <mergeCell ref="O7:O11"/>
    <mergeCell ref="J8:J11"/>
    <mergeCell ref="A3:V3"/>
    <mergeCell ref="M7:M11"/>
    <mergeCell ref="R8:R11"/>
    <mergeCell ref="Q7:S7"/>
    <mergeCell ref="S8:S11"/>
    <mergeCell ref="P7:P11"/>
    <mergeCell ref="T7:T11"/>
    <mergeCell ref="B6:B11"/>
    <mergeCell ref="G7:G11"/>
    <mergeCell ref="A4:V4"/>
  </mergeCells>
  <printOptions horizontalCentered="1"/>
  <pageMargins left="0" right="0" top="0.75" bottom="0.5" header="0.47244094488189" footer="0.196850393700787"/>
  <pageSetup fitToHeight="1" fitToWidth="1" horizontalDpi="600" verticalDpi="600" orientation="landscape" paperSize="9" scale="60" r:id="rId1"/>
  <headerFooter alignWithMargins="0">
    <oddHeader>&amp;R&amp;"Times New Roman,đậm"&amp;14Biểu số 2c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Xuan Ha</dc:creator>
  <cp:keywords/>
  <dc:description/>
  <cp:lastModifiedBy>Admin</cp:lastModifiedBy>
  <cp:lastPrinted>2023-06-28T07:50:09Z</cp:lastPrinted>
  <dcterms:created xsi:type="dcterms:W3CDTF">2003-04-20T03:51:19Z</dcterms:created>
  <dcterms:modified xsi:type="dcterms:W3CDTF">2023-06-29T01:18:19Z</dcterms:modified>
  <cp:category/>
  <cp:version/>
  <cp:contentType/>
  <cp:contentStatus/>
</cp:coreProperties>
</file>